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vlaamsenergiebedrijf.sharepoint.com/energie-efficientie/EEProjecten/PRJ0314 - Actieplan EE 2021_2025/1. Project Management/06. Project official docs/0_Handleiding en nuttige documenten/"/>
    </mc:Choice>
  </mc:AlternateContent>
  <xr:revisionPtr revIDLastSave="17" documentId="8_{01743F4B-0022-4B65-8CD2-AE226F8B0B84}" xr6:coauthVersionLast="47" xr6:coauthVersionMax="47" xr10:uidLastSave="{101964CA-8702-48D9-B633-B5475C5196ED}"/>
  <bookViews>
    <workbookView xWindow="28680" yWindow="-120" windowWidth="29040" windowHeight="17640" xr2:uid="{54CFE2A3-B7CC-455C-93E1-54FEC60F1D6C}"/>
  </bookViews>
  <sheets>
    <sheet name="v1.0." sheetId="1" r:id="rId1"/>
    <sheet name="Hulpberekening" sheetId="4" state="hidden" r:id="rId2"/>
    <sheet name="Blad1" sheetId="3" r:id="rId3"/>
    <sheet name="Blad2"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2" i="1" l="1"/>
  <c r="B1" i="4" s="1"/>
  <c r="B7" i="4" s="1"/>
  <c r="B8" i="4" l="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5" i="4"/>
  <c r="B4" i="4"/>
  <c r="C184" i="1" l="1"/>
  <c r="C203" i="1" s="1"/>
  <c r="C204" i="1" s="1"/>
  <c r="C229" i="1"/>
  <c r="M2" i="3" s="1"/>
  <c r="C141" i="1"/>
  <c r="C142" i="1"/>
  <c r="C143" i="1"/>
  <c r="C144" i="1"/>
  <c r="C140" i="1"/>
  <c r="X2" i="3"/>
  <c r="W2" i="3"/>
  <c r="A167" i="1"/>
  <c r="B167" i="1"/>
  <c r="A137" i="1"/>
  <c r="A144" i="1"/>
  <c r="A136" i="1"/>
  <c r="A143" i="1"/>
  <c r="A135" i="1"/>
  <c r="A142" i="1"/>
  <c r="A134" i="1"/>
  <c r="A141" i="1"/>
  <c r="A133" i="1"/>
  <c r="A140" i="1"/>
  <c r="B164" i="1"/>
  <c r="B165" i="1"/>
  <c r="B166" i="1"/>
  <c r="B163" i="1"/>
  <c r="A164" i="1"/>
  <c r="A165" i="1"/>
  <c r="A166" i="1"/>
  <c r="A163" i="1"/>
  <c r="H7" i="3"/>
  <c r="G7" i="3"/>
  <c r="F7" i="3"/>
  <c r="E7" i="3"/>
  <c r="D7" i="3"/>
  <c r="C7" i="3"/>
  <c r="B7" i="3"/>
  <c r="A7" i="3"/>
  <c r="T2" i="3"/>
  <c r="Q2" i="3"/>
  <c r="B2" i="3"/>
  <c r="L2" i="3"/>
  <c r="A155" i="1"/>
  <c r="A156" i="1"/>
  <c r="A157" i="1"/>
  <c r="A158" i="1"/>
  <c r="A154" i="1"/>
  <c r="C205" i="1" l="1"/>
  <c r="J2" i="3" s="1"/>
  <c r="Y2" i="3"/>
  <c r="C198" i="1"/>
  <c r="U2" i="3"/>
  <c r="V2" i="3"/>
  <c r="C213" i="1"/>
  <c r="C235" i="1" s="1"/>
  <c r="Z2" i="3" l="1"/>
  <c r="C199" i="1"/>
  <c r="C200" i="1" s="1"/>
  <c r="I2" i="3" s="1"/>
  <c r="C236" i="1"/>
  <c r="N2" i="3" s="1"/>
  <c r="K2" i="3"/>
</calcChain>
</file>

<file path=xl/sharedStrings.xml><?xml version="1.0" encoding="utf-8"?>
<sst xmlns="http://schemas.openxmlformats.org/spreadsheetml/2006/main" count="407" uniqueCount="307">
  <si>
    <t>Deze Oproep helpt entiteiten een energiebeleid te voeren en energiebesparingsmaatregelen uit te voeren om de doelstellingen binnen het Klimaatplan Vo te realiseren en aldus bij te dragen aan een koolstofneutrale Vlaamse overheid.</t>
  </si>
  <si>
    <r>
      <t>1</t>
    </r>
    <r>
      <rPr>
        <sz val="16"/>
        <color theme="1"/>
        <rFont val="Times New Roman"/>
        <family val="1"/>
      </rPr>
      <t xml:space="preserve">        </t>
    </r>
    <r>
      <rPr>
        <sz val="16"/>
        <color theme="1"/>
        <rFont val="Calibri"/>
        <family val="2"/>
        <scheme val="minor"/>
      </rPr>
      <t>Waarom, wie, wanneer dit formulier?</t>
    </r>
  </si>
  <si>
    <r>
      <t>1.1</t>
    </r>
    <r>
      <rPr>
        <b/>
        <sz val="7"/>
        <color rgb="FF006EE6"/>
        <rFont val="Times New Roman"/>
        <family val="1"/>
      </rPr>
      <t xml:space="preserve">      </t>
    </r>
    <r>
      <rPr>
        <b/>
        <sz val="14"/>
        <color rgb="FF006EE6"/>
        <rFont val="Calibri"/>
        <family val="2"/>
        <scheme val="minor"/>
      </rPr>
      <t>Waarvoor dient dit formulier?</t>
    </r>
  </si>
  <si>
    <r>
      <t>1.2</t>
    </r>
    <r>
      <rPr>
        <b/>
        <sz val="7"/>
        <color rgb="FF006EE6"/>
        <rFont val="Times New Roman"/>
        <family val="1"/>
      </rPr>
      <t xml:space="preserve">      </t>
    </r>
    <r>
      <rPr>
        <b/>
        <sz val="14"/>
        <color rgb="FF006EE6"/>
        <rFont val="Calibri"/>
        <family val="2"/>
        <scheme val="minor"/>
      </rPr>
      <t>Wie vult dit formulier in?</t>
    </r>
  </si>
  <si>
    <t xml:space="preserve">Dit formulier wordt ingevuld door of in opdracht van de eindverantwoordelijke van de entiteit die in aanmerking wil komen voor een subsidie in het kader van de subsidieoproep Actieplan Energie-Efficiëntie. </t>
  </si>
  <si>
    <t>1.3    Hoe vult u dit formulier in?</t>
  </si>
  <si>
    <t>Voor het indienen van deze aanvraag, vult u de geel gearceerde cellen van dit formulier in. De achterliggende berekeningen geeft u mee in bijlage. In geval van vragen, kan u contact opnemen met ActieplanEE@veb.be</t>
  </si>
  <si>
    <r>
      <t>1.4</t>
    </r>
    <r>
      <rPr>
        <b/>
        <sz val="7"/>
        <color rgb="FF006EE6"/>
        <rFont val="Times New Roman"/>
        <family val="1"/>
      </rPr>
      <t xml:space="preserve">      </t>
    </r>
    <r>
      <rPr>
        <b/>
        <sz val="14"/>
        <color rgb="FF006EE6"/>
        <rFont val="Calibri"/>
        <family val="2"/>
        <scheme val="minor"/>
      </rPr>
      <t>Wanneer moet u dit formulier uiterlijk terugbezorgen?</t>
    </r>
  </si>
  <si>
    <t>Indien uw projectaanvraag te groot in omvang is om integraal via mail te versturen, vragen we deze via WeTransfer naar ActieplanEE@veb.be te verzenden.</t>
  </si>
  <si>
    <r>
      <t>2  </t>
    </r>
    <r>
      <rPr>
        <sz val="16"/>
        <color theme="1"/>
        <rFont val="Times New Roman"/>
        <family val="1"/>
      </rPr>
      <t xml:space="preserve">      </t>
    </r>
    <r>
      <rPr>
        <sz val="16"/>
        <color theme="1"/>
        <rFont val="Calibri"/>
        <family val="2"/>
        <scheme val="minor"/>
      </rPr>
      <t>In te vullen door de aanvrager</t>
    </r>
  </si>
  <si>
    <r>
      <t>2.1</t>
    </r>
    <r>
      <rPr>
        <b/>
        <sz val="7"/>
        <color rgb="FF006EE6"/>
        <rFont val="Times New Roman"/>
        <family val="1"/>
      </rPr>
      <t xml:space="preserve">      </t>
    </r>
    <r>
      <rPr>
        <b/>
        <sz val="14"/>
        <color rgb="FF006EE6"/>
        <rFont val="Calibri"/>
        <family val="2"/>
        <scheme val="minor"/>
      </rPr>
      <t>Administratief</t>
    </r>
  </si>
  <si>
    <r>
      <t>2.1.1</t>
    </r>
    <r>
      <rPr>
        <b/>
        <sz val="7"/>
        <color rgb="FF00E66E"/>
        <rFont val="Times New Roman"/>
        <family val="1"/>
      </rPr>
      <t xml:space="preserve">    </t>
    </r>
    <r>
      <rPr>
        <b/>
        <sz val="14"/>
        <color rgb="FF00E66E"/>
        <rFont val="Calibri"/>
        <family val="2"/>
        <scheme val="minor"/>
      </rPr>
      <t>Gegevens van de aanvragende organisatie.</t>
    </r>
  </si>
  <si>
    <t xml:space="preserve">Naam van de entiteit : </t>
  </si>
  <si>
    <t>Klik hier als u tekst wil invoeren.</t>
  </si>
  <si>
    <t>Straat, nummer en bus :</t>
  </si>
  <si>
    <t xml:space="preserve">Postcode en gemeente : </t>
  </si>
  <si>
    <t xml:space="preserve">Telefoonnummer : </t>
  </si>
  <si>
    <t xml:space="preserve">Maatschappelijke zetel : </t>
  </si>
  <si>
    <t xml:space="preserve">Ondernemingsnummer : </t>
  </si>
  <si>
    <t>IBAN-rekeningnummer :</t>
  </si>
  <si>
    <t xml:space="preserve">BIC : </t>
  </si>
  <si>
    <t xml:space="preserve">Beleidsdomein: </t>
  </si>
  <si>
    <r>
      <t xml:space="preserve">2.1.2 </t>
    </r>
    <r>
      <rPr>
        <b/>
        <sz val="7"/>
        <color rgb="FF00E66E"/>
        <rFont val="Times New Roman"/>
        <family val="1"/>
      </rPr>
      <t xml:space="preserve">   </t>
    </r>
    <r>
      <rPr>
        <b/>
        <sz val="14"/>
        <color rgb="FF00E66E"/>
        <rFont val="Calibri"/>
        <family val="2"/>
        <scheme val="minor"/>
      </rPr>
      <t>Vul hieronder de gegevens van de leidend ambtenaar in van uw entiteit.</t>
    </r>
  </si>
  <si>
    <t>Naam verantwoordelijke :</t>
  </si>
  <si>
    <t>Functie  :</t>
  </si>
  <si>
    <t>E-mailadres  :</t>
  </si>
  <si>
    <r>
      <t>2.1.3</t>
    </r>
    <r>
      <rPr>
        <b/>
        <sz val="7"/>
        <color rgb="FF00E66E"/>
        <rFont val="Times New Roman"/>
        <family val="1"/>
      </rPr>
      <t xml:space="preserve">    </t>
    </r>
    <r>
      <rPr>
        <b/>
        <sz val="14"/>
        <color rgb="FF00E66E"/>
        <rFont val="Calibri"/>
        <family val="2"/>
        <scheme val="minor"/>
      </rPr>
      <t>Vul hieronder de gegevens van de contactpersoon voor het project in, indien verschillend van 2.1.2.</t>
    </r>
  </si>
  <si>
    <t>Naam contactpersoon :</t>
  </si>
  <si>
    <t>Rechtstreeks telefoonnr. :</t>
  </si>
  <si>
    <r>
      <t>2.1.4</t>
    </r>
    <r>
      <rPr>
        <b/>
        <sz val="7"/>
        <color rgb="FF00E66E"/>
        <rFont val="Times New Roman"/>
        <family val="1"/>
      </rPr>
      <t xml:space="preserve">    </t>
    </r>
    <r>
      <rPr>
        <b/>
        <sz val="14"/>
        <color rgb="FF00E66E"/>
        <rFont val="Calibri"/>
        <family val="2"/>
        <scheme val="minor"/>
      </rPr>
      <t>Vul hieronder de gegevens in van de begrotingscoördinator van uw entiteit.</t>
    </r>
  </si>
  <si>
    <t>Naam begrotingscoördinator :</t>
  </si>
  <si>
    <r>
      <t>2.1.5</t>
    </r>
    <r>
      <rPr>
        <b/>
        <sz val="7"/>
        <color rgb="FF00E66E"/>
        <rFont val="Times New Roman"/>
        <family val="1"/>
      </rPr>
      <t xml:space="preserve">    </t>
    </r>
    <r>
      <rPr>
        <b/>
        <sz val="14"/>
        <color rgb="FF00E66E"/>
        <rFont val="Calibri"/>
        <family val="2"/>
        <scheme val="minor"/>
      </rPr>
      <t>Vul hieronder uw begrotingsgegevens aan.</t>
    </r>
  </si>
  <si>
    <t>Begrotingsartikel:</t>
  </si>
  <si>
    <t>vb: CB0-1CBX2AC-PR</t>
  </si>
  <si>
    <t>Basisallocatie:</t>
  </si>
  <si>
    <t>vb: CB0 1CB001 0100</t>
  </si>
  <si>
    <t>Begrotingsverantwoor-delijke beleidsdomein:</t>
  </si>
  <si>
    <r>
      <t>2.1.6</t>
    </r>
    <r>
      <rPr>
        <b/>
        <sz val="7"/>
        <color rgb="FF00E66E"/>
        <rFont val="Times New Roman"/>
        <family val="1"/>
      </rPr>
      <t xml:space="preserve">    </t>
    </r>
    <r>
      <rPr>
        <b/>
        <sz val="14"/>
        <color rgb="FF00E66E"/>
        <rFont val="Calibri"/>
        <family val="2"/>
        <scheme val="minor"/>
      </rPr>
      <t>Stel uw organisatie kort voor.</t>
    </r>
  </si>
  <si>
    <t>Wat is de rol en bevoegdheid van uw entiteit binnen de Vlaamse overheid? (Max. 1000 tekens)</t>
  </si>
  <si>
    <t>2.1.7    Geef aan hoe dit project past binnen het strategisch vastgoedplan en energetisch masterplan van uw entiteit. Indien de entiteit hier nog niet over beschikt, geef dan aan hoe de steunaanvraag past binnen haar energiebeheer en -beleid van het gebouw en/of technische infrastructuur en de vastgoedstatus van het gebouw.</t>
  </si>
  <si>
    <t>Klik hier als u tekst wil invoeren en verwijzen naar overeenkomstige alinea en actie in het strategisch vastgoedplan en energetisch masterplan (max. 2000 tekens). Deze documenten ook toevoegen als bijlage bij deze projectaanvraag.</t>
  </si>
  <si>
    <r>
      <t>2.2</t>
    </r>
    <r>
      <rPr>
        <b/>
        <sz val="7"/>
        <color rgb="FF006EE6"/>
        <rFont val="Times New Roman"/>
        <family val="1"/>
      </rPr>
      <t xml:space="preserve">      </t>
    </r>
    <r>
      <rPr>
        <b/>
        <sz val="14"/>
        <color rgb="FF006EE6"/>
        <rFont val="Calibri"/>
        <family val="2"/>
        <scheme val="minor"/>
      </rPr>
      <t>Projectbeschrijving</t>
    </r>
  </si>
  <si>
    <r>
      <t>2.2.1</t>
    </r>
    <r>
      <rPr>
        <b/>
        <sz val="7"/>
        <color rgb="FF00E66E"/>
        <rFont val="Times New Roman"/>
        <family val="1"/>
      </rPr>
      <t xml:space="preserve">    </t>
    </r>
    <r>
      <rPr>
        <b/>
        <sz val="14"/>
        <color rgb="FF00E66E"/>
        <rFont val="Calibri"/>
        <family val="2"/>
        <scheme val="minor"/>
      </rPr>
      <t xml:space="preserve">Werktitel en beknopte samenvatting van uw project in </t>
    </r>
    <r>
      <rPr>
        <b/>
        <u/>
        <sz val="14"/>
        <color rgb="FF00E66E"/>
        <rFont val="Calibri"/>
        <family val="2"/>
        <scheme val="minor"/>
      </rPr>
      <t>maximum</t>
    </r>
    <r>
      <rPr>
        <b/>
        <sz val="14"/>
        <color rgb="FF00E66E"/>
        <rFont val="Calibri"/>
        <family val="2"/>
        <scheme val="minor"/>
      </rPr>
      <t xml:space="preserve"> 5 lijnen. (Opgelet, dit wordt gebruikt in externe communicatie)</t>
    </r>
  </si>
  <si>
    <t>Titel:</t>
  </si>
  <si>
    <t>Type:</t>
  </si>
  <si>
    <t>Referentiecode maatregel Terra</t>
  </si>
  <si>
    <t>vb: 202215698</t>
  </si>
  <si>
    <t>Samenvatting:</t>
  </si>
  <si>
    <t>Klik hier als u tekst wil invoeren (max. 500 tekens).</t>
  </si>
  <si>
    <r>
      <t>2.2.2</t>
    </r>
    <r>
      <rPr>
        <b/>
        <sz val="7"/>
        <color rgb="FF00E66E"/>
        <rFont val="Times New Roman"/>
        <family val="1"/>
      </rPr>
      <t xml:space="preserve">    </t>
    </r>
    <r>
      <rPr>
        <b/>
        <sz val="14"/>
        <color rgb="FF00E66E"/>
        <rFont val="Calibri"/>
        <family val="2"/>
        <scheme val="minor"/>
      </rPr>
      <t xml:space="preserve">Geef aan welke gebouwen en/of technisch infrastructuur uw entiteit wenst aan te pakken met dit project en vul de tabel aan. </t>
    </r>
  </si>
  <si>
    <t>Gebouwnaam</t>
  </si>
  <si>
    <r>
      <t xml:space="preserve">Adres
</t>
    </r>
    <r>
      <rPr>
        <b/>
        <sz val="8"/>
        <color theme="1"/>
        <rFont val="Calibri"/>
        <family val="2"/>
        <scheme val="minor"/>
      </rPr>
      <t>(straat, huisnummer, postcode en plaats)</t>
    </r>
  </si>
  <si>
    <t>Vastgoedstatus</t>
  </si>
  <si>
    <t>Gebouw 1</t>
  </si>
  <si>
    <t>Gebouw 2</t>
  </si>
  <si>
    <t>Gebouw 3</t>
  </si>
  <si>
    <t>Gebouw 4</t>
  </si>
  <si>
    <t>Gebouw 5</t>
  </si>
  <si>
    <t>Type recht</t>
  </si>
  <si>
    <t>Einde looptijd overeenkomst in functie van type recht *</t>
  </si>
  <si>
    <t>Resterende looptijd (jaar)</t>
  </si>
  <si>
    <t>* Moet niet ingevuld worden wanneer het type recht 'Eigendom' is.</t>
  </si>
  <si>
    <t>2.2.3    Meters die gekoppeld zijn aan de gebouwen die de entiteit wenst mee te nemen in het project.</t>
  </si>
  <si>
    <t>EAN aardgas *</t>
  </si>
  <si>
    <t>EAN elektriciteit *</t>
  </si>
  <si>
    <t>* Moet niet ingevuld worden wanneer energiedragers in Terra aan gebouw gekoppeld zijn.</t>
  </si>
  <si>
    <t>2.2.4    Betreft één van de gebouwen een kantoorgebouw dat zal worden ingekanteld in HFB?</t>
  </si>
  <si>
    <t>Adres</t>
  </si>
  <si>
    <t>Geplande inkanteling?</t>
  </si>
  <si>
    <r>
      <t>2.2.5</t>
    </r>
    <r>
      <rPr>
        <b/>
        <sz val="7"/>
        <color rgb="FF00E66E"/>
        <rFont val="Times New Roman"/>
        <family val="1"/>
      </rPr>
      <t xml:space="preserve">    </t>
    </r>
    <r>
      <rPr>
        <b/>
        <sz val="14"/>
        <color rgb="FF00E66E"/>
        <rFont val="Calibri"/>
        <family val="2"/>
        <scheme val="minor"/>
      </rPr>
      <t>Beschrijf het plan van aanpak. Vermeld hierbij de verschillende fases, de planning en activiteiten en licht deze toe.</t>
    </r>
  </si>
  <si>
    <r>
      <t>2.2.6</t>
    </r>
    <r>
      <rPr>
        <b/>
        <sz val="7"/>
        <color rgb="FF00E66E"/>
        <rFont val="Calibri"/>
        <family val="2"/>
        <scheme val="minor"/>
      </rPr>
      <t> </t>
    </r>
    <r>
      <rPr>
        <b/>
        <sz val="14"/>
        <color rgb="FF00E66E"/>
        <rFont val="Calibri"/>
        <family val="2"/>
        <scheme val="minor"/>
      </rPr>
      <t> Invullen van de investeringskost en de energiebesparing.</t>
    </r>
  </si>
  <si>
    <r>
      <t xml:space="preserve">Indien </t>
    </r>
    <r>
      <rPr>
        <b/>
        <i/>
        <sz val="11"/>
        <rFont val="Calibri"/>
        <family val="2"/>
        <scheme val="minor"/>
      </rPr>
      <t>geen</t>
    </r>
    <r>
      <rPr>
        <i/>
        <sz val="11"/>
        <rFont val="Calibri"/>
        <family val="2"/>
        <scheme val="minor"/>
      </rPr>
      <t xml:space="preserve"> besparing, </t>
    </r>
    <r>
      <rPr>
        <b/>
        <i/>
        <sz val="11"/>
        <rFont val="Calibri"/>
        <family val="2"/>
        <scheme val="minor"/>
      </rPr>
      <t>nul</t>
    </r>
    <r>
      <rPr>
        <i/>
        <sz val="11"/>
        <rFont val="Calibri"/>
        <family val="2"/>
        <scheme val="minor"/>
      </rPr>
      <t xml:space="preserve"> invullen.</t>
    </r>
  </si>
  <si>
    <t>Geschatte investeringskost:</t>
  </si>
  <si>
    <t>Waarde invullen</t>
  </si>
  <si>
    <t>EUR (Excl. btw)</t>
  </si>
  <si>
    <t>Energiebesparing elektriciteit:</t>
  </si>
  <si>
    <t>kWh/jaar</t>
  </si>
  <si>
    <t>Energiebesparing aardgas:</t>
  </si>
  <si>
    <t>Energiebesparing stookolie:</t>
  </si>
  <si>
    <t>l/jaar</t>
  </si>
  <si>
    <t>Omzettingsfactor elektriciteit:</t>
  </si>
  <si>
    <t>Omzettingsfactor aardgas en stookolie:</t>
  </si>
  <si>
    <t>Indien er andere omzettingsfactor voor primaire energiestromen nodig zijn gelieve VEB te contacteren.</t>
  </si>
  <si>
    <t>2.2.7 Berekenen van de koolstofbesparing</t>
  </si>
  <si>
    <t>Bij de berekening van de koolstofbesparing houden we enkel rekening met de niet-ETS broeikasgassen.</t>
  </si>
  <si>
    <t>Emissiefactor aardgas:</t>
  </si>
  <si>
    <r>
      <t>kg CO</t>
    </r>
    <r>
      <rPr>
        <vertAlign val="subscript"/>
        <sz val="11"/>
        <color theme="1"/>
        <rFont val="Calibri"/>
        <family val="2"/>
        <scheme val="minor"/>
      </rPr>
      <t>2</t>
    </r>
    <r>
      <rPr>
        <sz val="11"/>
        <color theme="1"/>
        <rFont val="Calibri"/>
        <family val="2"/>
        <scheme val="minor"/>
      </rPr>
      <t xml:space="preserve"> /kWh</t>
    </r>
  </si>
  <si>
    <t>Emissiefactor stookolie:</t>
  </si>
  <si>
    <t>Koolstofbesparing per jaar:</t>
  </si>
  <si>
    <r>
      <t>ton CO</t>
    </r>
    <r>
      <rPr>
        <vertAlign val="subscript"/>
        <sz val="11"/>
        <color theme="1"/>
        <rFont val="Calibri"/>
        <family val="2"/>
        <scheme val="minor"/>
      </rPr>
      <t>2</t>
    </r>
    <r>
      <rPr>
        <sz val="11"/>
        <color theme="1"/>
        <rFont val="Calibri"/>
        <family val="2"/>
        <scheme val="minor"/>
      </rPr>
      <t>/jaar</t>
    </r>
  </si>
  <si>
    <t>Totale koolstofbesparing:</t>
  </si>
  <si>
    <r>
      <t>ton CO</t>
    </r>
    <r>
      <rPr>
        <vertAlign val="subscript"/>
        <sz val="11"/>
        <color theme="1"/>
        <rFont val="Calibri"/>
        <family val="2"/>
        <scheme val="minor"/>
      </rPr>
      <t>2</t>
    </r>
  </si>
  <si>
    <r>
      <t>Prijs per ton CO</t>
    </r>
    <r>
      <rPr>
        <vertAlign val="subscript"/>
        <sz val="11"/>
        <color theme="1"/>
        <rFont val="Calibri"/>
        <family val="2"/>
        <scheme val="minor"/>
      </rPr>
      <t>2</t>
    </r>
    <r>
      <rPr>
        <sz val="11"/>
        <color theme="1"/>
        <rFont val="Calibri"/>
        <family val="2"/>
        <scheme val="minor"/>
      </rPr>
      <t>:</t>
    </r>
  </si>
  <si>
    <r>
      <t>EUR/ ton CO</t>
    </r>
    <r>
      <rPr>
        <vertAlign val="subscript"/>
        <sz val="11"/>
        <color theme="1"/>
        <rFont val="Calibri"/>
        <family val="2"/>
        <scheme val="minor"/>
      </rPr>
      <t>2</t>
    </r>
  </si>
  <si>
    <t>2.2.8 Berekenen van de energiebesparing</t>
  </si>
  <si>
    <t xml:space="preserve">Primaire energiebesparing: </t>
  </si>
  <si>
    <t>Totale primaire  energiebesparing:</t>
  </si>
  <si>
    <t>kWh</t>
  </si>
  <si>
    <t>Prijs per MWh:</t>
  </si>
  <si>
    <t>EUR/MWh</t>
  </si>
  <si>
    <t>2.2.9 Berekenen van de terugverdientijd</t>
  </si>
  <si>
    <t>Eenheidsprijs elektriciteit:</t>
  </si>
  <si>
    <t>€/kWh</t>
  </si>
  <si>
    <t>Eenheidsprijs aardgas:</t>
  </si>
  <si>
    <t>Eenheidsprijs stookolie:</t>
  </si>
  <si>
    <t>€/l</t>
  </si>
  <si>
    <t>Besparing op energiekosten:</t>
  </si>
  <si>
    <t>EUR</t>
  </si>
  <si>
    <t>Terugverdientijd:</t>
  </si>
  <si>
    <t>jaar</t>
  </si>
  <si>
    <r>
      <t>2.2.10</t>
    </r>
    <r>
      <rPr>
        <b/>
        <sz val="7"/>
        <color rgb="FF00E66E"/>
        <rFont val="Times New Roman"/>
        <family val="1"/>
      </rPr>
      <t xml:space="preserve">    </t>
    </r>
    <r>
      <rPr>
        <b/>
        <sz val="14"/>
        <color rgb="FF00E66E"/>
        <rFont val="Calibri"/>
        <family val="2"/>
        <scheme val="minor"/>
      </rPr>
      <t>Hoe wordt de energiebesparing gemonitord ?</t>
    </r>
  </si>
  <si>
    <t>Klik hier als u tekst wil invoeren (max. 2000 tekens).</t>
  </si>
  <si>
    <r>
      <t>2.3</t>
    </r>
    <r>
      <rPr>
        <b/>
        <sz val="7"/>
        <color rgb="FF006EE6"/>
        <rFont val="Times New Roman"/>
        <family val="1"/>
      </rPr>
      <t xml:space="preserve">      </t>
    </r>
    <r>
      <rPr>
        <b/>
        <sz val="14"/>
        <color rgb="FF006EE6"/>
        <rFont val="Calibri"/>
        <family val="2"/>
        <scheme val="minor"/>
      </rPr>
      <t>Projectsteun</t>
    </r>
  </si>
  <si>
    <t>Totale kostprijs:</t>
  </si>
  <si>
    <t>Bedrag reeds ontvangen subsidies:</t>
  </si>
  <si>
    <t>Via welk subsidieprogramma:</t>
  </si>
  <si>
    <t>Invullen</t>
  </si>
  <si>
    <t>Btw-tarief:</t>
  </si>
  <si>
    <t>%</t>
  </si>
  <si>
    <t>Steunbedrag Actieplan:</t>
  </si>
  <si>
    <t>Aftopping *:</t>
  </si>
  <si>
    <t xml:space="preserve">* het VEB een hanteert een maximumbedrag van €1.000.000 per entiteit en per begrotingsjaar dat als steun kan toegewezen worden. Van deze drempelbedragen kan het VEB afwijken indien blijkt dat de beschikbare middelen niet opgebruikt worden. Er geldt naast het maximumbedrag geen aftopping per individuele projectaanvraag. </t>
  </si>
  <si>
    <t>2.4      Vastleggings- en vereffeningskredieten planning</t>
  </si>
  <si>
    <t>VAK</t>
  </si>
  <si>
    <t xml:space="preserve">VEK </t>
  </si>
  <si>
    <t>€</t>
  </si>
  <si>
    <r>
      <t>3   </t>
    </r>
    <r>
      <rPr>
        <sz val="16"/>
        <color theme="1"/>
        <rFont val="Times New Roman"/>
        <family val="1"/>
      </rPr>
      <t xml:space="preserve">     </t>
    </r>
    <r>
      <rPr>
        <sz val="16"/>
        <color theme="1"/>
        <rFont val="Calibri"/>
        <family val="2"/>
        <scheme val="minor"/>
      </rPr>
      <t>Verbintenissen</t>
    </r>
  </si>
  <si>
    <r>
      <t>3.1</t>
    </r>
    <r>
      <rPr>
        <b/>
        <sz val="7"/>
        <color rgb="FF006EE6"/>
        <rFont val="Times New Roman"/>
        <family val="1"/>
      </rPr>
      <t xml:space="preserve">      </t>
    </r>
    <r>
      <rPr>
        <b/>
        <sz val="14"/>
        <color rgb="FF006EE6"/>
        <rFont val="Calibri"/>
        <family val="2"/>
        <scheme val="minor"/>
      </rPr>
      <t>Ondergetekende(n) verklaart/verklaren</t>
    </r>
  </si>
  <si>
    <t>1° dat de ingevulde gegevens met de werkelijkheid overeenstemmen, dat deze aanvraag correct en volledig is en dat de bepalingen en voorwaarden uit het subsidiereglement bij dit aanvraagformulier werd gelezen en aanvaard.</t>
  </si>
  <si>
    <t>2° dat de organisatie voor elke wijziging aan de projectgegevens die zijn opgenomen in de bewijsvoering van deze projectaanvraag, VEB op de hoogte brengt en waar nodig de documenten actualiseert.</t>
  </si>
  <si>
    <t>3° dat de uitvoering van de opdracht zal gebeuren binnen de 4 kalenderjaren en dit inclusief het begrotingsjaar van de indiening van de projectaanvraag.</t>
  </si>
  <si>
    <t>4° dat de projecten waarvoor steun wordt aangevraagd niet zijn aangevangen op datum van de aanvraag.</t>
  </si>
  <si>
    <r>
      <t>3.2</t>
    </r>
    <r>
      <rPr>
        <b/>
        <sz val="7"/>
        <color rgb="FF006EE6"/>
        <rFont val="Times New Roman"/>
        <family val="1"/>
      </rPr>
      <t xml:space="preserve">      </t>
    </r>
    <r>
      <rPr>
        <b/>
        <sz val="14"/>
        <color rgb="FF006EE6"/>
        <rFont val="Calibri"/>
        <family val="2"/>
        <scheme val="minor"/>
      </rPr>
      <t>Ondergetekende(n) onderschrijft de volgende verbintenis</t>
    </r>
  </si>
  <si>
    <t>1° de organisatie reikt op eenvoudig verzoek van het VEB  bijkomende stukken aan ter verificatie van het voldoen aan de voorwaarden.</t>
  </si>
  <si>
    <r>
      <t>3.3</t>
    </r>
    <r>
      <rPr>
        <b/>
        <sz val="7"/>
        <color rgb="FF006EE6"/>
        <rFont val="Times New Roman"/>
        <family val="1"/>
      </rPr>
      <t>       </t>
    </r>
    <r>
      <rPr>
        <b/>
        <sz val="14"/>
        <color rgb="FF006EE6"/>
        <rFont val="Calibri"/>
        <family val="2"/>
        <scheme val="minor"/>
      </rPr>
      <t>Ondergetekende(n) voeg(t)(en) volgende documenten aan deze aanvraag toe die onderdeel vormen van het dossier</t>
    </r>
  </si>
  <si>
    <t xml:space="preserve"> Klik hier als u tekst wil invoeren.</t>
  </si>
  <si>
    <t>Datum :</t>
  </si>
  <si>
    <t xml:space="preserve"> Klik hier als u een datum wil invoeren.</t>
  </si>
  <si>
    <t xml:space="preserve">Voor- en achternaam : </t>
  </si>
  <si>
    <t>Functie:</t>
  </si>
  <si>
    <r>
      <rPr>
        <sz val="11"/>
        <rFont val="Calibri"/>
        <family val="2"/>
        <scheme val="minor"/>
      </rPr>
      <t xml:space="preserve">Handtekening : </t>
    </r>
    <r>
      <rPr>
        <u/>
        <sz val="11"/>
        <color theme="10"/>
        <rFont val="Calibri"/>
        <family val="2"/>
        <scheme val="minor"/>
      </rPr>
      <t xml:space="preserve">
Lees hier hoe je digitaal ondertekent.</t>
    </r>
  </si>
  <si>
    <t xml:space="preserve">Datum : </t>
  </si>
  <si>
    <t>Klik hier als u een datum wil invoeren.</t>
  </si>
  <si>
    <t>Voor- en achternaam :</t>
  </si>
  <si>
    <t xml:space="preserve">Functie: </t>
  </si>
  <si>
    <t>3.4      GDPR-clausule</t>
  </si>
  <si>
    <t>Het Vlaams Energiebedrijf verwerkt uw persoonsgegevens in kader van toekenning van Actieplan EE subsidies aan uw entiteit.  Als u niet wilt dat we uw gegevens verwerken, kunt u dat melden door te mailen naar de functionaris voor gegevensverwerking.  We kunnen dan mogelijks niet tot toekenning van de Actieplan EE subsidies over gaan.  U kunt ook altijd mailen om inzage te vragen in uw persoonsgegevens, onjuiste persoonsgegevens kosteloos te laten rechtzetten of bezwaar te maken tegen de verwerking van uw persoonsgegevens. Als u vragen hebt over de manier waarop we uw gegevens verwerken, kunt u mailen naar de functionaris voor gegevensverwerking op ActieplanEE@veb.be.  Bent u het niet eens met de manier waarop we uw gegevens verwerken, dan kunt u zich wenden tot de Gegevensbeschermingsautoriteit, Drukpersstraat 35, 1000 Brussel.</t>
  </si>
  <si>
    <t>Jaarlijkse indexering:</t>
  </si>
  <si>
    <t>Som besparing op 15 jaar:</t>
  </si>
  <si>
    <t>Som besparing op 35 jaar:</t>
  </si>
  <si>
    <t>Jaar 1</t>
  </si>
  <si>
    <t>Jaar 2</t>
  </si>
  <si>
    <t>Jaar 3</t>
  </si>
  <si>
    <t>Jaar 4</t>
  </si>
  <si>
    <t>Jaar 5</t>
  </si>
  <si>
    <t>Jaar 6</t>
  </si>
  <si>
    <t>Jaar 7</t>
  </si>
  <si>
    <t>Jaar 8</t>
  </si>
  <si>
    <t>Jaar 9</t>
  </si>
  <si>
    <t>Jaar 10</t>
  </si>
  <si>
    <t>Jaar 11</t>
  </si>
  <si>
    <t>Jaar 12</t>
  </si>
  <si>
    <t>Jaar 13</t>
  </si>
  <si>
    <t>Jaar 14</t>
  </si>
  <si>
    <t>Jaar 15</t>
  </si>
  <si>
    <t>Jaar 16</t>
  </si>
  <si>
    <t>Jaar 17</t>
  </si>
  <si>
    <t>Jaar 18</t>
  </si>
  <si>
    <t>Jaar 19</t>
  </si>
  <si>
    <t>Jaar 20</t>
  </si>
  <si>
    <t>Jaar 21</t>
  </si>
  <si>
    <t>Jaar 22</t>
  </si>
  <si>
    <t>Jaar 23</t>
  </si>
  <si>
    <t>Jaar 24</t>
  </si>
  <si>
    <t>Jaar 25</t>
  </si>
  <si>
    <t>Jaar 26</t>
  </si>
  <si>
    <t>Jaar 27</t>
  </si>
  <si>
    <t>Jaar 28</t>
  </si>
  <si>
    <t>Jaar 29</t>
  </si>
  <si>
    <t>Jaar 30</t>
  </si>
  <si>
    <t>Jaar 31</t>
  </si>
  <si>
    <t>Jaar 32</t>
  </si>
  <si>
    <t>Jaar 33</t>
  </si>
  <si>
    <t>Jaar 34</t>
  </si>
  <si>
    <t>Jaar 35</t>
  </si>
  <si>
    <t>Dossiernummer</t>
  </si>
  <si>
    <t xml:space="preserve">Organisatie </t>
  </si>
  <si>
    <t>Naam</t>
  </si>
  <si>
    <t>Fase</t>
  </si>
  <si>
    <t xml:space="preserve">Indieningsdatum </t>
  </si>
  <si>
    <t>Resultaat</t>
  </si>
  <si>
    <t>Ontvankelijk</t>
  </si>
  <si>
    <t>Datakwaliteit</t>
  </si>
  <si>
    <t>Koolstofbesparing (EUR / ton CO2)</t>
  </si>
  <si>
    <t>Energiebesparing (EUR / MWh)</t>
  </si>
  <si>
    <t xml:space="preserve">Terugverdientijd </t>
  </si>
  <si>
    <t>Terugverdientijd hoger dan levensduur</t>
  </si>
  <si>
    <t>Totale kostprijs</t>
  </si>
  <si>
    <t>Gevraagd budget (Aftopping)</t>
  </si>
  <si>
    <t>Budgetallocatie</t>
  </si>
  <si>
    <t xml:space="preserve">Toegekend budget </t>
  </si>
  <si>
    <t>Maatregel op…</t>
  </si>
  <si>
    <t>rectificatie voor ontvankelijkheid</t>
  </si>
  <si>
    <t>Opmerking Jury</t>
  </si>
  <si>
    <t>Ander subsidies</t>
  </si>
  <si>
    <t>Eigen middelen</t>
  </si>
  <si>
    <t>Primaire energiebesparing  (kWh / jaar)</t>
  </si>
  <si>
    <t>Elek besparing / jaar</t>
  </si>
  <si>
    <t>Aardgas besparing / jaar</t>
  </si>
  <si>
    <t>Stookolie besparing / jaar</t>
  </si>
  <si>
    <t>Koolstofbesparing (ton CO2 / jaar)</t>
  </si>
  <si>
    <t>Aanbesteding</t>
  </si>
  <si>
    <t>Entiteit</t>
  </si>
  <si>
    <t>Leidend ambtenaar (e-mail)</t>
  </si>
  <si>
    <t>Projectverantwoordelijke (email)</t>
  </si>
  <si>
    <t>Pojectverantwoordelijke (tel)</t>
  </si>
  <si>
    <t>Begrotingsverantwoordelijke (naam)</t>
  </si>
  <si>
    <t>Begrotingsverantwoordelijke (e-mail)</t>
  </si>
  <si>
    <t>Begrotingsverantwoordelijke (tel)</t>
  </si>
  <si>
    <t>Begrotingsverantwoordelijke (functie)</t>
  </si>
  <si>
    <t>Begrotingsverantwoordelijke (naam)2</t>
  </si>
  <si>
    <t>Begrotingsverantwoordelijke (e-mail)2</t>
  </si>
  <si>
    <t>Begrotingsverantwoordelijke (tel)2</t>
  </si>
  <si>
    <t>Begrotingsverantwoordelijke (functie)2</t>
  </si>
  <si>
    <t>Stay (Behouden) - Flexibel behouden</t>
  </si>
  <si>
    <t>Eigendom</t>
  </si>
  <si>
    <t>    Beleidsdomein Kanselarij en Bestuur (KB)</t>
  </si>
  <si>
    <t>Saartje Mens</t>
  </si>
  <si>
    <t>Stay (Behouden) - Strategisch behouden</t>
  </si>
  <si>
    <t>Huur</t>
  </si>
  <si>
    <t>    Beleidsdomein Financiën en Begroting (FB)</t>
  </si>
  <si>
    <t>Reinoud D'hooge</t>
  </si>
  <si>
    <t>Agentschap Innoveren en Ondernemen</t>
  </si>
  <si>
    <t>Stay (Behouden) - Bijzonder behouden</t>
  </si>
  <si>
    <t>Erfpacht</t>
  </si>
  <si>
    <t>    Beleidsdomein internationaal Vlaanderen (iV)</t>
  </si>
  <si>
    <t>Hanne Aerts</t>
  </si>
  <si>
    <t>Agentschap Integratie en Inburgering</t>
  </si>
  <si>
    <t>Stretch (Rekken)</t>
  </si>
  <si>
    <t>Concessie</t>
  </si>
  <si>
    <t>    Beleidsdomein Economie, Wetenschap en Innovatie (EWI)</t>
  </si>
  <si>
    <t xml:space="preserve">Ann Bourdeaud'hui </t>
  </si>
  <si>
    <t>Agentschap Opgroeien (Agentschap Jongerenwelzijn)</t>
  </si>
  <si>
    <t>Leave (Afstoten)</t>
  </si>
  <si>
    <t>Gebruiksovereenkomst</t>
  </si>
  <si>
    <t>    Beleidsdomein Onderwijs en Vorming (OV)</t>
  </si>
  <si>
    <t>Kristin Willaert</t>
  </si>
  <si>
    <t>Agentschap Opgroeien Regie (Kind en Gezin)</t>
  </si>
  <si>
    <t>    Beleidsdomein Welzijn, Volksgezondheid en Gezin (WVG)</t>
  </si>
  <si>
    <t>Rebekka Artoos</t>
  </si>
  <si>
    <t>Agentschap Plantentuin Meise</t>
  </si>
  <si>
    <t>    Beleidsdomein Cultuur, Jeugd, Sport en Media (CJSM)</t>
  </si>
  <si>
    <t>Hilde Billiet</t>
  </si>
  <si>
    <t>Agentschap voor Maritieme Dienstverlening en Kust</t>
  </si>
  <si>
    <t>    Beleidsdomein Werk en Sociale Economie (WSE)</t>
  </si>
  <si>
    <t>Elke Speltinccx</t>
  </si>
  <si>
    <t>Agentschap voor Natuur en Bos</t>
  </si>
  <si>
    <t>    Beleidsdomein Landbouw en Visserij (LV)</t>
  </si>
  <si>
    <t>Els Soenen</t>
  </si>
  <si>
    <t>Agentschap Wegen en Verkeer</t>
  </si>
  <si>
    <t>    Beleidsdomein Mobiliteit en Openbare Werken (MOW)</t>
  </si>
  <si>
    <t>Thomas Poukens</t>
  </si>
  <si>
    <t>de Rand</t>
  </si>
  <si>
    <t>    Beleidsdomein Omgeving (OMG)</t>
  </si>
  <si>
    <t>Raf Bormans</t>
  </si>
  <si>
    <t>de Vlaamse Waterweg</t>
  </si>
  <si>
    <t>&lt; 2 jaar</t>
  </si>
  <si>
    <t>Departement Cultuur, Jeugd, Sport en Media</t>
  </si>
  <si>
    <t>2 jaar tot 15 jaar</t>
  </si>
  <si>
    <t>Departement Mobiliteit en Openbare Werken</t>
  </si>
  <si>
    <t>15 jaar tot 35 jaar</t>
  </si>
  <si>
    <t>Departement Omgeving</t>
  </si>
  <si>
    <t>&gt; 35 jaar</t>
  </si>
  <si>
    <t>Fonds Wetenschappelijk Onderzoek Vlaanderen</t>
  </si>
  <si>
    <t>Instituut voor Landbouw-, Visserij- en Voedingsonderzoek</t>
  </si>
  <si>
    <t>NEE</t>
  </si>
  <si>
    <t>Instituut voor Natuur- en Bosonderzoek</t>
  </si>
  <si>
    <t>Koninklijk Museum voor Schone Kunsten Antwerpen</t>
  </si>
  <si>
    <t>Ja</t>
  </si>
  <si>
    <t>Limburgse Investeringsmaatschappij</t>
  </si>
  <si>
    <t>ja</t>
  </si>
  <si>
    <t>Neen</t>
  </si>
  <si>
    <t>Muntpunt</t>
  </si>
  <si>
    <t>nee</t>
  </si>
  <si>
    <t>Misschien</t>
  </si>
  <si>
    <t>Onroerend Erfgoed</t>
  </si>
  <si>
    <t>Niet geweten</t>
  </si>
  <si>
    <t>Openbare Vlaamse Afvalstoffenmaatschappij</t>
  </si>
  <si>
    <t>ParticipatieMaatschappij Vlaanderen</t>
  </si>
  <si>
    <t>Technische maatregel</t>
  </si>
  <si>
    <t>Sociaal-Economische Raad van Vlaanderen</t>
  </si>
  <si>
    <t>Gebouwmaatregel</t>
  </si>
  <si>
    <t>Sport Vlaanderen</t>
  </si>
  <si>
    <t>Toerisme Vlaanderen</t>
  </si>
  <si>
    <t>Vlaams Agentschap voor de Uitbetaling van Toelagen in het kader van het Gezinsbeleid</t>
  </si>
  <si>
    <t>Vlaams Agentschap voor Ondernemersvorming - Syntra Vlaanderen</t>
  </si>
  <si>
    <t>Vlaams Agentschap voor Personen met een Handicap</t>
  </si>
  <si>
    <t>Vlaamse Dienst voor Arbeidsbemiddeling en Beroepsopleiding</t>
  </si>
  <si>
    <t>Vlaamse Instelling voor Technologisch Onderzoek</t>
  </si>
  <si>
    <t>Vlaamse Landmaatschappij</t>
  </si>
  <si>
    <t>Vlaamse Maatschappij voor Sociaal Wonen</t>
  </si>
  <si>
    <t>Vlaamse Milieumaatschappij</t>
  </si>
  <si>
    <t>Vlaamse Onderwijsraad</t>
  </si>
  <si>
    <t>Vlaamse Vervoermaatschappij - De Lijn</t>
  </si>
  <si>
    <t>Aanvraagformulier Oproep Actieplan Energie-Efficiëntie 2024</t>
  </si>
  <si>
    <t>Dit formulier betreft een projectaanvraag om een project in te dienen in het kader van de oproep Actieplan Energie-Efficiëntie 2024. U kan hiervoor een subsidie bekomen indien uw entiteit binnen de gedefinieerde doelgroep valt. Het bijhorende reglement geeft u inzicht in de manier waarop het VEB  uw aanvraag zal evalueren.</t>
  </si>
  <si>
    <r>
      <rPr>
        <sz val="10"/>
        <rFont val="Calibri"/>
        <family val="2"/>
        <scheme val="minor"/>
      </rPr>
      <t>U bezorgt dit formulier, met aangepaste naamgeving (NAAM ENTITEIT en PROJECT) en eventueel met bijlagen, uiterlijk op 31 mei (ronde 1) of 30 augustus 2024 (ronde 2) via e-mail aan</t>
    </r>
    <r>
      <rPr>
        <u/>
        <sz val="10"/>
        <color theme="10"/>
        <rFont val="Calibri"/>
        <family val="2"/>
        <scheme val="minor"/>
      </rPr>
      <t xml:space="preserve"> ActieplanEE@veb.be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</si>
</sst>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1" x14ac:knownFonts="1">
    <font>
      <sz val="11"/>
      <color theme="1"/>
      <name val="Calibri"/>
      <family val="2"/>
      <scheme val="minor"/>
    </font>
    <font>
      <i/>
      <sz val="12"/>
      <color rgb="FF4F81BD"/>
      <name val="Calibri"/>
      <family val="2"/>
      <scheme val="minor"/>
    </font>
    <font>
      <sz val="16"/>
      <color theme="1"/>
      <name val="Calibri"/>
      <family val="2"/>
      <scheme val="minor"/>
    </font>
    <font>
      <b/>
      <sz val="14"/>
      <color rgb="FF006EE6"/>
      <name val="Calibri"/>
      <family val="2"/>
      <scheme val="minor"/>
    </font>
    <font>
      <b/>
      <sz val="7"/>
      <color rgb="FF006EE6"/>
      <name val="Times New Roman"/>
      <family val="1"/>
    </font>
    <font>
      <sz val="16"/>
      <color theme="1"/>
      <name val="Times New Roman"/>
      <family val="1"/>
    </font>
    <font>
      <sz val="10"/>
      <color theme="1"/>
      <name val="Calibri"/>
      <family val="2"/>
      <scheme val="minor"/>
    </font>
    <font>
      <b/>
      <sz val="14"/>
      <color rgb="FF00E66E"/>
      <name val="Calibri"/>
      <family val="2"/>
      <scheme val="minor"/>
    </font>
    <font>
      <b/>
      <sz val="7"/>
      <color rgb="FF00E66E"/>
      <name val="Times New Roman"/>
      <family val="1"/>
    </font>
    <font>
      <sz val="11"/>
      <color rgb="FF808080"/>
      <name val="Calibri"/>
      <family val="2"/>
      <scheme val="minor"/>
    </font>
    <font>
      <b/>
      <sz val="18"/>
      <color theme="1"/>
      <name val="Calibri"/>
      <family val="2"/>
      <scheme val="minor"/>
    </font>
    <font>
      <b/>
      <u/>
      <sz val="14"/>
      <color rgb="FF00E66E"/>
      <name val="Calibri"/>
      <family val="2"/>
      <scheme val="minor"/>
    </font>
    <font>
      <sz val="1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name val="Calibri"/>
      <family val="2"/>
      <scheme val="minor"/>
    </font>
    <font>
      <vertAlign val="subscript"/>
      <sz val="11"/>
      <color theme="1"/>
      <name val="Calibri"/>
      <family val="2"/>
      <scheme val="minor"/>
    </font>
    <font>
      <i/>
      <sz val="11"/>
      <name val="Calibri"/>
      <family val="2"/>
      <scheme val="minor"/>
    </font>
    <font>
      <b/>
      <sz val="7"/>
      <color rgb="FF00E66E"/>
      <name val="Calibri"/>
      <family val="2"/>
      <scheme val="minor"/>
    </font>
    <font>
      <b/>
      <i/>
      <sz val="11"/>
      <name val="Calibri"/>
      <family val="2"/>
      <scheme val="minor"/>
    </font>
    <font>
      <sz val="11"/>
      <color theme="1"/>
      <name val="Calibri"/>
      <family val="2"/>
      <scheme val="minor"/>
    </font>
    <font>
      <sz val="11"/>
      <color rgb="FF000000"/>
      <name val="Calibri"/>
      <family val="2"/>
      <scheme val="minor"/>
    </font>
    <font>
      <sz val="10"/>
      <color rgb="FF000000"/>
      <name val="Calibri"/>
      <family val="2"/>
      <scheme val="minor"/>
    </font>
    <font>
      <sz val="10"/>
      <name val="Calibri"/>
      <family val="2"/>
      <scheme val="minor"/>
    </font>
    <font>
      <u/>
      <sz val="10"/>
      <color theme="10"/>
      <name val="Calibri"/>
      <family val="2"/>
      <scheme val="minor"/>
    </font>
    <font>
      <b/>
      <sz val="8"/>
      <color theme="1"/>
      <name val="Calibri"/>
      <family val="2"/>
      <scheme val="minor"/>
    </font>
    <font>
      <sz val="8"/>
      <name val="Calibri"/>
      <family val="2"/>
      <scheme val="minor"/>
    </font>
    <font>
      <b/>
      <sz val="11"/>
      <color rgb="FF0070C0"/>
      <name val="Calibri"/>
      <family val="2"/>
      <scheme val="minor"/>
    </font>
    <font>
      <sz val="11"/>
      <color theme="8" tint="-0.249977111117893"/>
      <name val="Calibri"/>
      <family val="2"/>
      <scheme val="minor"/>
    </font>
    <font>
      <sz val="8"/>
      <color rgb="FF000000"/>
      <name val="Segoe UI"/>
      <family val="2"/>
    </font>
  </fonts>
  <fills count="4">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medium">
        <color rgb="FF4472C4"/>
      </top>
      <bottom/>
      <diagonal/>
    </border>
    <border>
      <left/>
      <right/>
      <top style="medium">
        <color rgb="FF4472C4"/>
      </top>
      <bottom style="medium">
        <color rgb="FF4472C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9" tint="-0.2499465926084170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5" fillId="0" borderId="0" applyNumberFormat="0" applyFill="0" applyBorder="0" applyAlignment="0" applyProtection="0"/>
    <xf numFmtId="44" fontId="21" fillId="0" borderId="0" applyFont="0" applyFill="0" applyBorder="0" applyAlignment="0" applyProtection="0"/>
  </cellStyleXfs>
  <cellXfs count="120">
    <xf numFmtId="0" fontId="0" fillId="0" borderId="0" xfId="0"/>
    <xf numFmtId="0" fontId="2" fillId="0" borderId="0" xfId="0" applyFont="1"/>
    <xf numFmtId="0" fontId="0" fillId="0" borderId="0" xfId="0" applyAlignment="1">
      <alignment vertical="center"/>
    </xf>
    <xf numFmtId="0" fontId="6"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wrapText="1"/>
    </xf>
    <xf numFmtId="0" fontId="3" fillId="0" borderId="0" xfId="0" applyFont="1" applyAlignment="1">
      <alignment vertical="center"/>
    </xf>
    <xf numFmtId="0" fontId="9" fillId="0" borderId="0" xfId="0" applyFont="1" applyAlignment="1">
      <alignment vertical="center" wrapText="1"/>
    </xf>
    <xf numFmtId="0" fontId="15" fillId="0" borderId="0" xfId="1" applyAlignment="1">
      <alignment horizontal="left" vertical="center" wrapText="1"/>
    </xf>
    <xf numFmtId="0" fontId="14" fillId="0" borderId="0" xfId="0" applyFont="1"/>
    <xf numFmtId="0" fontId="16" fillId="0" borderId="0" xfId="0" applyFont="1" applyAlignment="1">
      <alignment horizontal="left" vertical="center" wrapText="1"/>
    </xf>
    <xf numFmtId="0" fontId="16" fillId="0" borderId="0" xfId="0" applyFont="1" applyAlignment="1">
      <alignment vertical="center" wrapText="1"/>
    </xf>
    <xf numFmtId="0" fontId="14" fillId="0" borderId="1" xfId="0" applyFont="1" applyBorder="1" applyAlignment="1">
      <alignment vertical="center"/>
    </xf>
    <xf numFmtId="0" fontId="14" fillId="0" borderId="1" xfId="0" applyFont="1" applyBorder="1" applyAlignment="1">
      <alignment horizontal="center" vertical="center"/>
    </xf>
    <xf numFmtId="0" fontId="0" fillId="0" borderId="1" xfId="0" applyBorder="1"/>
    <xf numFmtId="0" fontId="14" fillId="0" borderId="1" xfId="0" applyFont="1" applyBorder="1" applyAlignment="1">
      <alignment horizontal="center"/>
    </xf>
    <xf numFmtId="0" fontId="13" fillId="0" borderId="0" xfId="0" applyFont="1"/>
    <xf numFmtId="0" fontId="0" fillId="0" borderId="0" xfId="0" applyAlignment="1">
      <alignment horizontal="justify" vertical="center"/>
    </xf>
    <xf numFmtId="0" fontId="9" fillId="0" borderId="0" xfId="0" applyFont="1" applyAlignment="1">
      <alignment horizontal="left" vertical="center" wrapText="1"/>
    </xf>
    <xf numFmtId="0" fontId="9" fillId="0" borderId="0" xfId="0" applyFont="1" applyAlignment="1">
      <alignment vertical="center"/>
    </xf>
    <xf numFmtId="0" fontId="15" fillId="0" borderId="0" xfId="1" applyAlignment="1">
      <alignment vertical="center" wrapText="1"/>
    </xf>
    <xf numFmtId="0" fontId="12"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left"/>
    </xf>
    <xf numFmtId="0" fontId="6" fillId="0" borderId="0" xfId="0" applyFont="1" applyAlignment="1">
      <alignment horizontal="left" vertical="center" wrapText="1"/>
    </xf>
    <xf numFmtId="0" fontId="12" fillId="0" borderId="0" xfId="0" applyFont="1" applyAlignment="1">
      <alignment horizontal="left" wrapText="1"/>
    </xf>
    <xf numFmtId="0" fontId="0" fillId="0" borderId="0" xfId="0" applyAlignment="1">
      <alignment vertical="center" wrapText="1"/>
    </xf>
    <xf numFmtId="0" fontId="7" fillId="0" borderId="0" xfId="0" applyFont="1" applyAlignment="1">
      <alignment vertical="center"/>
    </xf>
    <xf numFmtId="0" fontId="2" fillId="0" borderId="0" xfId="0" applyFont="1" applyAlignment="1">
      <alignment vertical="center" wrapText="1"/>
    </xf>
    <xf numFmtId="0" fontId="0" fillId="0" borderId="2" xfId="0" applyBorder="1"/>
    <xf numFmtId="0" fontId="7" fillId="0" borderId="0" xfId="0" applyFont="1" applyAlignment="1">
      <alignment vertical="center" wrapText="1"/>
    </xf>
    <xf numFmtId="0" fontId="12" fillId="0" borderId="0" xfId="0" applyFont="1" applyAlignment="1">
      <alignment vertical="center"/>
    </xf>
    <xf numFmtId="49" fontId="9" fillId="0" borderId="0" xfId="0" applyNumberFormat="1" applyFont="1"/>
    <xf numFmtId="0" fontId="0" fillId="0" borderId="0" xfId="0" applyAlignment="1">
      <alignment wrapText="1"/>
    </xf>
    <xf numFmtId="44" fontId="14" fillId="0" borderId="0" xfId="2" applyFont="1" applyFill="1"/>
    <xf numFmtId="0" fontId="22" fillId="0" borderId="3" xfId="0" applyFont="1" applyBorder="1" applyAlignment="1">
      <alignment vertical="center" wrapText="1"/>
    </xf>
    <xf numFmtId="0" fontId="22" fillId="0" borderId="4" xfId="0" applyFont="1" applyBorder="1" applyAlignment="1">
      <alignment vertical="center" wrapText="1"/>
    </xf>
    <xf numFmtId="49" fontId="0" fillId="0" borderId="0" xfId="0" applyNumberFormat="1"/>
    <xf numFmtId="44" fontId="14" fillId="0" borderId="0" xfId="2" applyFont="1" applyFill="1" applyBorder="1"/>
    <xf numFmtId="0" fontId="23" fillId="0" borderId="0" xfId="0" applyFont="1" applyAlignment="1">
      <alignment vertical="center" wrapText="1"/>
    </xf>
    <xf numFmtId="0" fontId="9" fillId="0" borderId="1" xfId="0" applyFont="1" applyBorder="1" applyAlignment="1">
      <alignment vertical="center" wrapText="1"/>
    </xf>
    <xf numFmtId="0" fontId="9" fillId="3" borderId="0" xfId="0" applyFont="1" applyFill="1" applyAlignment="1" applyProtection="1">
      <alignment vertical="center"/>
      <protection locked="0"/>
    </xf>
    <xf numFmtId="49" fontId="9" fillId="3" borderId="0" xfId="0" applyNumberFormat="1" applyFont="1" applyFill="1" applyAlignment="1" applyProtection="1">
      <alignment vertical="center"/>
      <protection locked="0"/>
    </xf>
    <xf numFmtId="49" fontId="9" fillId="3" borderId="0" xfId="0" applyNumberFormat="1" applyFont="1" applyFill="1" applyProtection="1">
      <protection locked="0"/>
    </xf>
    <xf numFmtId="0" fontId="0" fillId="3" borderId="1" xfId="0" applyFill="1" applyBorder="1" applyProtection="1">
      <protection locked="0"/>
    </xf>
    <xf numFmtId="0" fontId="9" fillId="3" borderId="1" xfId="0" applyFont="1" applyFill="1" applyBorder="1" applyAlignment="1" applyProtection="1">
      <alignment vertical="center" wrapText="1"/>
      <protection locked="0"/>
    </xf>
    <xf numFmtId="49" fontId="0" fillId="3" borderId="1" xfId="0" applyNumberFormat="1" applyFill="1" applyBorder="1" applyProtection="1">
      <protection locked="0"/>
    </xf>
    <xf numFmtId="0" fontId="9" fillId="3" borderId="0" xfId="0" applyFont="1" applyFill="1" applyAlignment="1" applyProtection="1">
      <alignment vertical="center" wrapText="1"/>
      <protection locked="0"/>
    </xf>
    <xf numFmtId="0" fontId="9" fillId="3" borderId="0" xfId="0" applyFont="1" applyFill="1" applyAlignment="1" applyProtection="1">
      <alignment horizontal="left" vertical="center"/>
      <protection locked="0"/>
    </xf>
    <xf numFmtId="0" fontId="9" fillId="3" borderId="0" xfId="0" applyFont="1" applyFill="1" applyAlignment="1" applyProtection="1">
      <alignment horizontal="left" vertical="center" wrapText="1"/>
      <protection locked="0"/>
    </xf>
    <xf numFmtId="0" fontId="9" fillId="0" borderId="0" xfId="0" applyFont="1" applyAlignment="1" applyProtection="1">
      <alignment vertical="center"/>
      <protection locked="0"/>
    </xf>
    <xf numFmtId="0" fontId="14" fillId="0" borderId="1" xfId="0" applyFont="1" applyBorder="1" applyAlignment="1">
      <alignment vertical="center" wrapText="1"/>
    </xf>
    <xf numFmtId="0" fontId="12" fillId="0" borderId="7" xfId="0" applyFont="1" applyBorder="1" applyAlignment="1">
      <alignment horizontal="left" vertical="center" wrapText="1"/>
    </xf>
    <xf numFmtId="0" fontId="12" fillId="0" borderId="0" xfId="0" applyFont="1" applyAlignment="1">
      <alignment horizontal="left" vertical="center" wrapText="1"/>
    </xf>
    <xf numFmtId="0" fontId="9" fillId="0" borderId="0" xfId="0" applyFont="1" applyAlignment="1" applyProtection="1">
      <alignment vertical="center" wrapText="1"/>
      <protection locked="0"/>
    </xf>
    <xf numFmtId="0" fontId="0" fillId="0" borderId="0" xfId="0" applyAlignment="1" applyProtection="1">
      <alignment horizontal="center"/>
      <protection locked="0"/>
    </xf>
    <xf numFmtId="14" fontId="0" fillId="0" borderId="0" xfId="0" applyNumberFormat="1" applyProtection="1">
      <protection locked="0"/>
    </xf>
    <xf numFmtId="0" fontId="0" fillId="0" borderId="0" xfId="0" applyProtection="1">
      <protection locked="0"/>
    </xf>
    <xf numFmtId="0" fontId="14" fillId="0" borderId="0" xfId="0" applyFont="1" applyAlignment="1">
      <alignment vertical="center" wrapText="1"/>
    </xf>
    <xf numFmtId="0" fontId="0" fillId="0" borderId="13" xfId="0" applyBorder="1" applyAlignment="1">
      <alignment horizontal="left" vertical="center" wrapText="1"/>
    </xf>
    <xf numFmtId="0" fontId="12" fillId="0" borderId="9" xfId="0" applyFont="1" applyBorder="1" applyAlignment="1">
      <alignment vertical="center" wrapText="1"/>
    </xf>
    <xf numFmtId="0" fontId="0" fillId="0" borderId="9" xfId="0" applyBorder="1"/>
    <xf numFmtId="0" fontId="0" fillId="0" borderId="5" xfId="0" applyBorder="1" applyAlignment="1">
      <alignment horizontal="left" vertical="center" wrapText="1"/>
    </xf>
    <xf numFmtId="0" fontId="0" fillId="2" borderId="12" xfId="0" applyFill="1" applyBorder="1" applyAlignment="1">
      <alignment horizontal="left" vertical="center" wrapText="1"/>
    </xf>
    <xf numFmtId="0" fontId="0" fillId="2" borderId="2" xfId="0" applyFill="1" applyBorder="1" applyAlignment="1">
      <alignment horizontal="left" vertical="center" wrapText="1"/>
    </xf>
    <xf numFmtId="0" fontId="0" fillId="2" borderId="1" xfId="0" applyFill="1" applyBorder="1" applyAlignment="1">
      <alignment horizontal="left" vertical="center" wrapText="1"/>
    </xf>
    <xf numFmtId="0" fontId="0" fillId="2" borderId="10" xfId="0" applyFill="1" applyBorder="1" applyAlignment="1">
      <alignment horizontal="left" vertical="center" wrapText="1"/>
    </xf>
    <xf numFmtId="0" fontId="14" fillId="0" borderId="1" xfId="0" applyFont="1" applyBorder="1" applyAlignment="1">
      <alignment horizontal="center" vertical="center" wrapText="1"/>
    </xf>
    <xf numFmtId="0" fontId="12" fillId="0" borderId="0" xfId="0" applyFont="1"/>
    <xf numFmtId="14" fontId="0" fillId="3" borderId="1" xfId="0" applyNumberFormat="1" applyFill="1" applyBorder="1" applyAlignment="1" applyProtection="1">
      <alignment horizontal="left"/>
      <protection locked="0"/>
    </xf>
    <xf numFmtId="2" fontId="0" fillId="0" borderId="0" xfId="0" applyNumberFormat="1"/>
    <xf numFmtId="10" fontId="0" fillId="0" borderId="0" xfId="0" applyNumberFormat="1"/>
    <xf numFmtId="4" fontId="0" fillId="0" borderId="0" xfId="0" applyNumberFormat="1"/>
    <xf numFmtId="0" fontId="0" fillId="0" borderId="12" xfId="0" applyBorder="1"/>
    <xf numFmtId="4" fontId="0" fillId="0" borderId="7" xfId="0" applyNumberFormat="1" applyBorder="1"/>
    <xf numFmtId="0" fontId="0" fillId="0" borderId="8" xfId="0" applyBorder="1"/>
    <xf numFmtId="0" fontId="0" fillId="0" borderId="14" xfId="0" applyBorder="1"/>
    <xf numFmtId="0" fontId="0" fillId="0" borderId="13" xfId="0" applyBorder="1"/>
    <xf numFmtId="4" fontId="0" fillId="0" borderId="15" xfId="0" applyNumberFormat="1" applyBorder="1"/>
    <xf numFmtId="0" fontId="0" fillId="0" borderId="16" xfId="0" applyBorder="1"/>
    <xf numFmtId="0" fontId="28" fillId="0" borderId="0" xfId="0" applyFont="1"/>
    <xf numFmtId="4" fontId="28" fillId="0" borderId="0" xfId="0" applyNumberFormat="1" applyFont="1"/>
    <xf numFmtId="0" fontId="29" fillId="0" borderId="0" xfId="0" applyFont="1"/>
    <xf numFmtId="4" fontId="29" fillId="0" borderId="0" xfId="0" applyNumberFormat="1" applyFont="1"/>
    <xf numFmtId="0" fontId="6" fillId="0" borderId="0" xfId="0" applyFont="1" applyAlignment="1">
      <alignment horizontal="left" vertical="center" wrapText="1"/>
    </xf>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0" borderId="0" xfId="0" applyAlignment="1">
      <alignment horizontal="left"/>
    </xf>
    <xf numFmtId="0" fontId="7" fillId="0" borderId="0" xfId="0" applyFont="1" applyAlignment="1">
      <alignment horizontal="left" vertical="center" wrapText="1"/>
    </xf>
    <xf numFmtId="0" fontId="18" fillId="2" borderId="0" xfId="0" applyFont="1" applyFill="1" applyAlignment="1">
      <alignment horizontal="left" wrapText="1"/>
    </xf>
    <xf numFmtId="0" fontId="0" fillId="0" borderId="0" xfId="0" applyAlignment="1">
      <alignment horizontal="left" wrapText="1"/>
    </xf>
    <xf numFmtId="0" fontId="2" fillId="0" borderId="11" xfId="0" applyFont="1" applyBorder="1" applyAlignment="1">
      <alignment horizontal="left" vertical="center" wrapText="1"/>
    </xf>
    <xf numFmtId="49" fontId="0" fillId="3" borderId="1" xfId="0" applyNumberFormat="1" applyFill="1" applyBorder="1" applyAlignment="1" applyProtection="1">
      <alignment horizontal="left"/>
      <protection locked="0"/>
    </xf>
    <xf numFmtId="0" fontId="3" fillId="0" borderId="0" xfId="0" applyFont="1" applyAlignment="1">
      <alignment horizontal="left" vertical="center"/>
    </xf>
    <xf numFmtId="0" fontId="9" fillId="3" borderId="0" xfId="0" applyFont="1" applyFill="1" applyAlignment="1" applyProtection="1">
      <alignment horizontal="left" vertical="center" wrapText="1"/>
      <protection locked="0"/>
    </xf>
    <xf numFmtId="0" fontId="12" fillId="0" borderId="2" xfId="0" applyFont="1" applyBorder="1" applyAlignment="1">
      <alignment horizontal="left" vertical="center" wrapText="1"/>
    </xf>
    <xf numFmtId="0" fontId="12" fillId="0" borderId="0" xfId="0" applyFont="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left" vertical="center" wrapText="1"/>
    </xf>
    <xf numFmtId="0" fontId="7" fillId="0" borderId="0" xfId="0" applyFont="1" applyAlignment="1">
      <alignment horizontal="left" vertical="center"/>
    </xf>
    <xf numFmtId="0" fontId="9" fillId="3" borderId="0" xfId="0" applyFont="1" applyFill="1" applyAlignment="1" applyProtection="1">
      <alignment horizontal="left" vertical="center"/>
      <protection locked="0"/>
    </xf>
    <xf numFmtId="0" fontId="10" fillId="0" borderId="0" xfId="0" applyFont="1" applyAlignment="1">
      <alignment horizontal="center" wrapText="1"/>
    </xf>
    <xf numFmtId="0" fontId="1" fillId="0" borderId="0" xfId="0" applyFont="1" applyAlignment="1" applyProtection="1">
      <alignment horizontal="center" vertical="center" wrapText="1"/>
      <protection locked="0"/>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3" fillId="0" borderId="0" xfId="0" applyFont="1" applyAlignment="1">
      <alignment horizontal="left" vertical="center" wrapText="1"/>
    </xf>
    <xf numFmtId="0" fontId="0" fillId="0" borderId="7" xfId="0" applyBorder="1" applyAlignment="1">
      <alignment horizontal="left"/>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14" fillId="0" borderId="1" xfId="0" applyFont="1" applyBorder="1" applyAlignment="1">
      <alignment horizontal="center" vertical="center" wrapText="1"/>
    </xf>
    <xf numFmtId="0" fontId="0" fillId="3" borderId="1" xfId="0" applyFill="1" applyBorder="1" applyAlignment="1" applyProtection="1">
      <alignment horizontal="center"/>
      <protection locked="0"/>
    </xf>
    <xf numFmtId="0" fontId="0" fillId="0" borderId="0" xfId="0" applyAlignment="1">
      <alignment horizontal="left" vertical="top" wrapText="1"/>
    </xf>
  </cellXfs>
  <cellStyles count="3">
    <cellStyle name="Hyperlink" xfId="1" builtinId="8"/>
    <cellStyle name="Standaard" xfId="0" builtinId="0"/>
    <cellStyle name="Valuta" xfId="2" builtinId="4"/>
  </cellStyles>
  <dxfs count="5">
    <dxf>
      <numFmt numFmtId="30" formatCode="@"/>
    </dxf>
    <dxf>
      <numFmt numFmtId="30" formatCode="@"/>
    </dxf>
    <dxf>
      <border outline="0">
        <top style="thin">
          <color theme="1"/>
        </top>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259</xdr:row>
          <xdr:rowOff>0</xdr:rowOff>
        </xdr:from>
        <xdr:to>
          <xdr:col>2</xdr:col>
          <xdr:colOff>571500</xdr:colOff>
          <xdr:row>260</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Berekening energiebesparing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259</xdr:row>
          <xdr:rowOff>190500</xdr:rowOff>
        </xdr:from>
        <xdr:to>
          <xdr:col>2</xdr:col>
          <xdr:colOff>287655</xdr:colOff>
          <xdr:row>261</xdr:row>
          <xdr:rowOff>53340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Begroting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260</xdr:row>
          <xdr:rowOff>190500</xdr:rowOff>
        </xdr:from>
        <xdr:to>
          <xdr:col>1</xdr:col>
          <xdr:colOff>91440</xdr:colOff>
          <xdr:row>262</xdr:row>
          <xdr:rowOff>20955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Begeleidende foto's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266</xdr:row>
          <xdr:rowOff>0</xdr:rowOff>
        </xdr:from>
        <xdr:to>
          <xdr:col>0</xdr:col>
          <xdr:colOff>1409700</xdr:colOff>
          <xdr:row>267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Andere: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263</xdr:row>
          <xdr:rowOff>190500</xdr:rowOff>
        </xdr:from>
        <xdr:to>
          <xdr:col>1</xdr:col>
          <xdr:colOff>243840</xdr:colOff>
          <xdr:row>265</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Offerte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265</xdr:row>
          <xdr:rowOff>0</xdr:rowOff>
        </xdr:from>
        <xdr:to>
          <xdr:col>3</xdr:col>
          <xdr:colOff>228600</xdr:colOff>
          <xdr:row>266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Energieaudit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262</xdr:row>
          <xdr:rowOff>175260</xdr:rowOff>
        </xdr:from>
        <xdr:to>
          <xdr:col>1</xdr:col>
          <xdr:colOff>2034540</xdr:colOff>
          <xdr:row>264</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Energetisch masterplan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262</xdr:row>
          <xdr:rowOff>0</xdr:rowOff>
        </xdr:from>
        <xdr:to>
          <xdr:col>1</xdr:col>
          <xdr:colOff>304800</xdr:colOff>
          <xdr:row>263</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Strategische vastgoedplan</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7E0CCC-D0A7-4A88-8B8E-D2806EE46044}" name="Tabel2" displayName="Tabel2" ref="A1:AA2" totalsRowShown="0" headerRowDxfId="4">
  <autoFilter ref="A1:AA2" xr:uid="{84E988D8-CBAC-4811-BE39-A56C74CD8C40}"/>
  <tableColumns count="27">
    <tableColumn id="1" xr3:uid="{25E62232-CBDC-4437-B041-8839B24BA62F}" name="Dossiernummer"/>
    <tableColumn id="2" xr3:uid="{DDD3CE75-C01D-40F0-A32F-1DBF6689154F}" name="Organisatie ">
      <calculatedColumnFormula>'v1.0.'!B39</calculatedColumnFormula>
    </tableColumn>
    <tableColumn id="3" xr3:uid="{366B19C1-953B-4A43-8980-5B77290B131A}" name="Naam"/>
    <tableColumn id="4" xr3:uid="{E14D11C6-204C-4C02-87E0-30219747800D}" name="Fase"/>
    <tableColumn id="5" xr3:uid="{8B2466B9-AAF8-40F7-9BB3-45067BA9FC3F}" name="Indieningsdatum "/>
    <tableColumn id="6" xr3:uid="{E2973001-A2B5-4D02-A03C-7528F271D344}" name="Resultaat"/>
    <tableColumn id="7" xr3:uid="{1AC30F04-F996-4B1C-9489-F6894C2D7809}" name="Ontvankelijk"/>
    <tableColumn id="8" xr3:uid="{DF6290E3-0EE6-4C11-BBFF-596592CF73F7}" name="Datakwaliteit"/>
    <tableColumn id="9" xr3:uid="{48D75212-0E42-4C1E-90D1-06E6B26FB641}" name="Koolstofbesparing (EUR / ton CO2)">
      <calculatedColumnFormula>'v1.0.'!C200</calculatedColumnFormula>
    </tableColumn>
    <tableColumn id="10" xr3:uid="{D6EEDEFE-AC0C-460A-8913-439C52D7C9D5}" name="Energiebesparing (EUR / MWh)">
      <calculatedColumnFormula>'v1.0.'!C205</calculatedColumnFormula>
    </tableColumn>
    <tableColumn id="11" xr3:uid="{91A5D612-5D96-4673-A37B-4CD0CE7A560B}" name="Terugverdientijd ">
      <calculatedColumnFormula>'v1.0.'!C213</calculatedColumnFormula>
    </tableColumn>
    <tableColumn id="12" xr3:uid="{0EACB177-D2CC-4481-961E-DB5839FDA6A5}" name="Terugverdientijd hoger dan levensduur">
      <calculatedColumnFormula>'v1.0.'!#REF!</calculatedColumnFormula>
    </tableColumn>
    <tableColumn id="27" xr3:uid="{699237E4-7036-4F3F-96C9-878AA586769D}" name="Totale kostprijs">
      <calculatedColumnFormula>'v1.0.'!C229</calculatedColumnFormula>
    </tableColumn>
    <tableColumn id="13" xr3:uid="{254052AF-CAB5-4C88-85CF-7D78052F31F3}" name="Gevraagd budget (Aftopping)">
      <calculatedColumnFormula>IF('v1.0.'!C236="U bedrag wordt afgetopt op 250000 euro.",250000,'v1.0.'!C235)</calculatedColumnFormula>
    </tableColumn>
    <tableColumn id="14" xr3:uid="{DEFBAC8F-7E9D-4CDB-8975-7EA5817B1BB1}" name="Budgetallocatie"/>
    <tableColumn id="15" xr3:uid="{B9FCD1B0-3D09-47A5-8B76-721E0E965CCB}" name="Toegekend budget "/>
    <tableColumn id="16" xr3:uid="{200BCD99-0716-4141-A74C-75EF18662B44}" name="Maatregel op…">
      <calculatedColumnFormula>'v1.0.'!B114</calculatedColumnFormula>
    </tableColumn>
    <tableColumn id="17" xr3:uid="{07C19FE6-6156-4F73-99E5-5DA127596BB2}" name="rectificatie voor ontvankelijkheid"/>
    <tableColumn id="18" xr3:uid="{E0C0CC78-52A0-4E29-A051-FC3FF4C56A4C}" name="Opmerking Jury"/>
    <tableColumn id="19" xr3:uid="{20E275D5-2C2B-488E-88D0-BE551E9624B3}" name="Ander subsidies">
      <calculatedColumnFormula>'v1.0.'!C230</calculatedColumnFormula>
    </tableColumn>
    <tableColumn id="20" xr3:uid="{15DCB890-13BD-4C95-B649-A8AD0186F5D8}" name="Eigen middelen">
      <calculatedColumnFormula>'v1.0.'!C229-Tabel2[[#This Row],[Toegekend budget ]]-'v1.0.'!C230</calculatedColumnFormula>
    </tableColumn>
    <tableColumn id="21" xr3:uid="{D73C987F-7616-49DA-AF99-DFEC984CF9BD}" name="Primaire energiebesparing  (kWh / jaar)">
      <calculatedColumnFormula>'v1.0.'!C203</calculatedColumnFormula>
    </tableColumn>
    <tableColumn id="26" xr3:uid="{DDBBC81F-86E3-4DDA-A9C7-9B30D92EDCB4}" name="Elek besparing / jaar">
      <calculatedColumnFormula>'v1.0.'!C181</calculatedColumnFormula>
    </tableColumn>
    <tableColumn id="25" xr3:uid="{623F9D25-F81F-4785-B751-39138C8BF1BF}" name="Aardgas besparing / jaar">
      <calculatedColumnFormula>'v1.0.'!C182</calculatedColumnFormula>
    </tableColumn>
    <tableColumn id="24" xr3:uid="{3B43E35C-D6BA-4E62-9E73-01E2E8AC85C5}" name="Stookolie besparing / jaar">
      <calculatedColumnFormula>'v1.0.'!C184</calculatedColumnFormula>
    </tableColumn>
    <tableColumn id="22" xr3:uid="{406306A0-22B0-4E42-99ED-68F88793DCA2}" name="Koolstofbesparing (ton CO2 / jaar)">
      <calculatedColumnFormula>'v1.0.'!C198</calculatedColumnFormula>
    </tableColumn>
    <tableColumn id="23" xr3:uid="{6BAD9E1E-F11A-4391-B5F7-1EE7B8419BCD}" name="Aanbesteding"/>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F3E2BE-B38D-4DE1-8CA9-95B068CB0F07}" name="Tabel1" displayName="Tabel1" ref="A6:L7" totalsRowShown="0" headerRowDxfId="3" tableBorderDxfId="2">
  <autoFilter ref="A6:L7" xr:uid="{ACEB5BD7-D03E-4285-9EA4-609A594BD54B}"/>
  <tableColumns count="12">
    <tableColumn id="1" xr3:uid="{427DD2D3-94A9-479F-9224-B4056BE1E4E3}" name="Entiteit">
      <calculatedColumnFormula>'v1.0.'!B39</calculatedColumnFormula>
    </tableColumn>
    <tableColumn id="2" xr3:uid="{664588EF-0565-4D69-B947-5F46EBCEC740}" name="Leidend ambtenaar (e-mail)">
      <calculatedColumnFormula>'v1.0.'!B52</calculatedColumnFormula>
    </tableColumn>
    <tableColumn id="3" xr3:uid="{87CEC959-F701-4201-ACC6-6EC6D0EE213A}" name="Projectverantwoordelijke (email)">
      <calculatedColumnFormula>'v1.0.'!B57</calculatedColumnFormula>
    </tableColumn>
    <tableColumn id="4" xr3:uid="{BD7FCB30-AEC4-448F-A0C6-07588ABCA5E1}" name="Pojectverantwoordelijke (tel)" dataDxfId="1">
      <calculatedColumnFormula>'v1.0.'!B58</calculatedColumnFormula>
    </tableColumn>
    <tableColumn id="5" xr3:uid="{BE6B8670-5FBB-47FB-9850-D0847C525533}" name="Begrotingsverantwoordelijke (naam)">
      <calculatedColumnFormula>'v1.0.'!B61</calculatedColumnFormula>
    </tableColumn>
    <tableColumn id="6" xr3:uid="{3CE69D01-AAAF-4915-87E0-731E5426B118}" name="Begrotingsverantwoordelijke (e-mail)">
      <calculatedColumnFormula>'v1.0.'!B63</calculatedColumnFormula>
    </tableColumn>
    <tableColumn id="7" xr3:uid="{DFC5528B-6470-4ADB-A8C9-6D6E8006C8B0}" name="Begrotingsverantwoordelijke (tel)" dataDxfId="0">
      <calculatedColumnFormula>'v1.0.'!B64</calculatedColumnFormula>
    </tableColumn>
    <tableColumn id="8" xr3:uid="{D15E5EC6-B3A9-4D93-9CA0-9829C9371EE7}" name="Begrotingsverantwoordelijke (functie)">
      <calculatedColumnFormula>'v1.0.'!B62</calculatedColumnFormula>
    </tableColumn>
    <tableColumn id="9" xr3:uid="{34D368ED-4796-4ADF-869E-66346EA90213}" name="Begrotingsverantwoordelijke (naam)2"/>
    <tableColumn id="10" xr3:uid="{80A3FD1D-21FC-4DE9-8C86-9417DDEFFFAD}" name="Begrotingsverantwoordelijke (e-mail)2"/>
    <tableColumn id="11" xr3:uid="{78392CE3-681F-41AB-9055-BE02A8FEE04C}" name="Begrotingsverantwoordelijke (tel)2"/>
    <tableColumn id="12" xr3:uid="{8CEE18D7-9346-47AF-AAF5-747A0015F88B}" name="Begrotingsverantwoordelijke (functie)2"/>
  </tableColumns>
  <tableStyleInfo name="TableStyleLight7" showFirstColumn="0" showLastColumn="0" showRowStripes="1" showColumnStripes="0"/>
</table>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s://support.office.com/nl-nl/article/een-digitale-handtekening-toevoegen-aan-of-verwijderen-uit-office-bestanden-70d26dc9-be10-46f1-8efa-719c8b3f1a2d"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s://support.office.com/nl-nl/article/een-digitale-handtekening-toevoegen-aan-of-verwijderen-uit-office-bestanden-70d26dc9-be10-46f1-8efa-719c8b3f1a2d" TargetMode="External"/><Relationship Id="rId1" Type="http://schemas.openxmlformats.org/officeDocument/2006/relationships/hyperlink" Target="mailto:ActieplanEE@veb.be"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996A-E3EA-49FA-A639-509069BEFC2D}">
  <sheetPr codeName="Blad1"/>
  <dimension ref="A1:N286"/>
  <sheetViews>
    <sheetView tabSelected="1" showWhiteSpace="0" view="pageLayout" zoomScale="110" zoomScaleNormal="100" zoomScalePageLayoutView="110" workbookViewId="0">
      <selection activeCell="A49" sqref="A49:D49"/>
    </sheetView>
  </sheetViews>
  <sheetFormatPr defaultRowHeight="14.4" x14ac:dyDescent="0.3"/>
  <cols>
    <col min="1" max="1" width="23.6640625" customWidth="1"/>
    <col min="2" max="2" width="28.5546875" customWidth="1"/>
    <col min="3" max="3" width="16.44140625" customWidth="1"/>
    <col min="4" max="4" width="15.44140625" customWidth="1"/>
    <col min="5" max="5" width="2.6640625" customWidth="1"/>
    <col min="6" max="6" width="31.33203125" customWidth="1"/>
    <col min="7" max="7" width="11.5546875" bestFit="1" customWidth="1"/>
    <col min="8" max="8" width="15.33203125" bestFit="1" customWidth="1"/>
  </cols>
  <sheetData>
    <row r="1" spans="1:9" ht="46.35" customHeight="1" x14ac:dyDescent="0.45">
      <c r="A1" s="106" t="s">
        <v>304</v>
      </c>
      <c r="B1" s="106"/>
      <c r="C1" s="106"/>
      <c r="D1" s="106"/>
      <c r="E1" s="5"/>
      <c r="F1" s="5"/>
      <c r="G1" s="5"/>
      <c r="H1" s="5"/>
      <c r="I1" s="5"/>
    </row>
    <row r="2" spans="1:9" ht="88.95" customHeight="1" x14ac:dyDescent="0.3">
      <c r="A2" s="107" t="s">
        <v>0</v>
      </c>
      <c r="B2" s="107"/>
      <c r="C2" s="107"/>
      <c r="D2" s="107"/>
      <c r="E2" s="4"/>
      <c r="F2" s="4"/>
      <c r="G2" s="4"/>
      <c r="H2" s="4"/>
    </row>
    <row r="4" spans="1:9" s="1" customFormat="1" ht="21" customHeight="1" thickBot="1" x14ac:dyDescent="0.45">
      <c r="A4" s="91" t="s">
        <v>1</v>
      </c>
      <c r="B4" s="91"/>
      <c r="C4" s="91"/>
      <c r="D4" s="91"/>
      <c r="E4" s="28"/>
      <c r="F4" s="28"/>
      <c r="G4" s="28"/>
    </row>
    <row r="5" spans="1:9" ht="15" thickTop="1" x14ac:dyDescent="0.3"/>
    <row r="6" spans="1:9" ht="18" x14ac:dyDescent="0.3">
      <c r="A6" s="93" t="s">
        <v>2</v>
      </c>
      <c r="B6" s="93"/>
      <c r="C6" s="6"/>
      <c r="D6" s="6"/>
      <c r="E6" s="6"/>
      <c r="F6" s="6"/>
    </row>
    <row r="7" spans="1:9" ht="57.6" customHeight="1" x14ac:dyDescent="0.3">
      <c r="A7" s="84" t="s">
        <v>305</v>
      </c>
      <c r="B7" s="84"/>
      <c r="C7" s="84"/>
      <c r="D7" s="84"/>
      <c r="E7" s="3"/>
      <c r="F7" s="3"/>
      <c r="G7" s="3"/>
      <c r="H7" s="3"/>
    </row>
    <row r="9" spans="1:9" ht="18" x14ac:dyDescent="0.3">
      <c r="A9" s="93" t="s">
        <v>3</v>
      </c>
      <c r="B9" s="93"/>
      <c r="C9" s="6"/>
      <c r="D9" s="6"/>
      <c r="E9" s="6"/>
    </row>
    <row r="10" spans="1:9" ht="39.6" customHeight="1" x14ac:dyDescent="0.3">
      <c r="A10" s="84" t="s">
        <v>4</v>
      </c>
      <c r="B10" s="84"/>
      <c r="C10" s="84"/>
      <c r="D10" s="84"/>
      <c r="E10" s="3"/>
      <c r="F10" s="3"/>
      <c r="G10" s="3"/>
      <c r="H10" s="3"/>
    </row>
    <row r="11" spans="1:9" ht="15.6" customHeight="1" x14ac:dyDescent="0.3">
      <c r="A11" s="24"/>
      <c r="B11" s="24"/>
      <c r="C11" s="24"/>
      <c r="D11" s="24"/>
      <c r="E11" s="3"/>
      <c r="F11" s="3"/>
      <c r="G11" s="3"/>
      <c r="H11" s="3"/>
    </row>
    <row r="12" spans="1:9" ht="18" x14ac:dyDescent="0.3">
      <c r="A12" s="93" t="s">
        <v>5</v>
      </c>
      <c r="B12" s="93"/>
      <c r="C12" s="24"/>
      <c r="D12" s="24"/>
      <c r="E12" s="3"/>
      <c r="F12" s="3"/>
      <c r="G12" s="3"/>
      <c r="H12" s="3"/>
    </row>
    <row r="13" spans="1:9" ht="33" customHeight="1" x14ac:dyDescent="0.3">
      <c r="A13" s="84" t="s">
        <v>6</v>
      </c>
      <c r="B13" s="84"/>
      <c r="C13" s="84"/>
      <c r="D13" s="84"/>
      <c r="E13" s="3"/>
      <c r="F13" s="3"/>
      <c r="G13" s="3"/>
      <c r="H13" s="3"/>
    </row>
    <row r="15" spans="1:9" ht="18" x14ac:dyDescent="0.3">
      <c r="A15" s="93" t="s">
        <v>7</v>
      </c>
      <c r="B15" s="93"/>
      <c r="C15" s="93"/>
      <c r="D15" s="6"/>
      <c r="E15" s="6"/>
      <c r="F15" s="6"/>
      <c r="G15" s="6"/>
      <c r="H15" s="6"/>
    </row>
    <row r="16" spans="1:9" ht="40.35" customHeight="1" x14ac:dyDescent="0.3">
      <c r="A16" s="84" t="s">
        <v>306</v>
      </c>
      <c r="B16" s="84"/>
      <c r="C16" s="84"/>
      <c r="D16" s="84"/>
      <c r="E16" s="3"/>
      <c r="F16" s="3"/>
      <c r="G16" s="3"/>
      <c r="H16" s="3"/>
    </row>
    <row r="17" spans="1:8" ht="16.95" customHeight="1" x14ac:dyDescent="0.3">
      <c r="A17" s="8"/>
      <c r="B17" s="8"/>
      <c r="C17" s="8"/>
      <c r="D17" s="8"/>
      <c r="E17" s="3"/>
      <c r="F17" s="3"/>
      <c r="G17" s="3"/>
      <c r="H17" s="3"/>
    </row>
    <row r="18" spans="1:8" ht="29.7" customHeight="1" x14ac:dyDescent="0.3">
      <c r="A18" s="84" t="s">
        <v>8</v>
      </c>
      <c r="B18" s="84"/>
      <c r="C18" s="84"/>
      <c r="D18" s="84"/>
    </row>
    <row r="34" spans="1:7" ht="21" customHeight="1" thickBot="1" x14ac:dyDescent="0.35">
      <c r="A34" s="91" t="s">
        <v>9</v>
      </c>
      <c r="B34" s="91"/>
      <c r="C34" s="91"/>
      <c r="D34" s="91"/>
      <c r="E34" s="28"/>
      <c r="F34" s="28"/>
      <c r="G34" s="28"/>
    </row>
    <row r="35" spans="1:7" ht="15" thickTop="1" x14ac:dyDescent="0.3"/>
    <row r="36" spans="1:7" ht="18" x14ac:dyDescent="0.3">
      <c r="A36" s="93" t="s">
        <v>10</v>
      </c>
      <c r="B36" s="93"/>
      <c r="C36" s="93"/>
      <c r="D36" s="93"/>
    </row>
    <row r="38" spans="1:7" ht="18" x14ac:dyDescent="0.3">
      <c r="A38" s="104" t="s">
        <v>11</v>
      </c>
      <c r="B38" s="104"/>
      <c r="C38" s="104"/>
      <c r="D38" s="104"/>
      <c r="E38" s="27"/>
      <c r="F38" s="27"/>
      <c r="G38" s="27"/>
    </row>
    <row r="39" spans="1:7" x14ac:dyDescent="0.3">
      <c r="A39" s="2" t="s">
        <v>12</v>
      </c>
      <c r="B39" s="41" t="s">
        <v>13</v>
      </c>
    </row>
    <row r="40" spans="1:7" x14ac:dyDescent="0.3">
      <c r="A40" s="2" t="s">
        <v>14</v>
      </c>
      <c r="B40" s="41" t="s">
        <v>13</v>
      </c>
    </row>
    <row r="41" spans="1:7" x14ac:dyDescent="0.3">
      <c r="A41" s="2" t="s">
        <v>15</v>
      </c>
      <c r="B41" s="41" t="s">
        <v>13</v>
      </c>
    </row>
    <row r="42" spans="1:7" x14ac:dyDescent="0.3">
      <c r="A42" s="2" t="s">
        <v>16</v>
      </c>
      <c r="B42" s="42" t="s">
        <v>13</v>
      </c>
    </row>
    <row r="43" spans="1:7" x14ac:dyDescent="0.3">
      <c r="A43" s="2" t="s">
        <v>17</v>
      </c>
      <c r="B43" s="41" t="s">
        <v>13</v>
      </c>
    </row>
    <row r="44" spans="1:7" x14ac:dyDescent="0.3">
      <c r="A44" s="31" t="s">
        <v>18</v>
      </c>
      <c r="B44" s="41" t="s">
        <v>13</v>
      </c>
    </row>
    <row r="45" spans="1:7" x14ac:dyDescent="0.3">
      <c r="A45" s="2" t="s">
        <v>19</v>
      </c>
      <c r="B45" s="41" t="s">
        <v>13</v>
      </c>
    </row>
    <row r="46" spans="1:7" x14ac:dyDescent="0.3">
      <c r="A46" s="2" t="s">
        <v>20</v>
      </c>
      <c r="B46" s="41" t="s">
        <v>13</v>
      </c>
    </row>
    <row r="47" spans="1:7" x14ac:dyDescent="0.3">
      <c r="A47" s="2" t="s">
        <v>21</v>
      </c>
      <c r="B47" s="41" t="s">
        <v>13</v>
      </c>
    </row>
    <row r="48" spans="1:7" x14ac:dyDescent="0.3">
      <c r="A48" s="2"/>
    </row>
    <row r="49" spans="1:4" ht="35.1" customHeight="1" x14ac:dyDescent="0.3">
      <c r="A49" s="88" t="s">
        <v>22</v>
      </c>
      <c r="B49" s="88"/>
      <c r="C49" s="88"/>
      <c r="D49" s="88"/>
    </row>
    <row r="50" spans="1:4" x14ac:dyDescent="0.3">
      <c r="A50" s="2" t="s">
        <v>23</v>
      </c>
      <c r="B50" s="41" t="s">
        <v>13</v>
      </c>
    </row>
    <row r="51" spans="1:4" x14ac:dyDescent="0.3">
      <c r="A51" s="2" t="s">
        <v>24</v>
      </c>
      <c r="B51" s="41" t="s">
        <v>13</v>
      </c>
    </row>
    <row r="52" spans="1:4" x14ac:dyDescent="0.3">
      <c r="A52" s="2" t="s">
        <v>25</v>
      </c>
      <c r="B52" s="41" t="s">
        <v>13</v>
      </c>
    </row>
    <row r="54" spans="1:4" ht="33.6" customHeight="1" x14ac:dyDescent="0.3">
      <c r="A54" s="88" t="s">
        <v>26</v>
      </c>
      <c r="B54" s="88"/>
      <c r="C54" s="88"/>
      <c r="D54" s="88"/>
    </row>
    <row r="55" spans="1:4" x14ac:dyDescent="0.3">
      <c r="A55" s="2" t="s">
        <v>27</v>
      </c>
      <c r="B55" s="41" t="s">
        <v>13</v>
      </c>
    </row>
    <row r="56" spans="1:4" x14ac:dyDescent="0.3">
      <c r="A56" s="2" t="s">
        <v>24</v>
      </c>
      <c r="B56" s="41" t="s">
        <v>13</v>
      </c>
    </row>
    <row r="57" spans="1:4" x14ac:dyDescent="0.3">
      <c r="A57" s="2" t="s">
        <v>25</v>
      </c>
      <c r="B57" s="41" t="s">
        <v>13</v>
      </c>
    </row>
    <row r="58" spans="1:4" x14ac:dyDescent="0.3">
      <c r="A58" s="2" t="s">
        <v>28</v>
      </c>
      <c r="B58" s="42" t="s">
        <v>13</v>
      </c>
    </row>
    <row r="60" spans="1:4" ht="37.950000000000003" customHeight="1" x14ac:dyDescent="0.3">
      <c r="A60" s="88" t="s">
        <v>29</v>
      </c>
      <c r="B60" s="88"/>
      <c r="C60" s="88"/>
      <c r="D60" s="88"/>
    </row>
    <row r="61" spans="1:4" x14ac:dyDescent="0.3">
      <c r="A61" s="2" t="s">
        <v>30</v>
      </c>
      <c r="B61" s="41" t="s">
        <v>13</v>
      </c>
    </row>
    <row r="62" spans="1:4" x14ac:dyDescent="0.3">
      <c r="A62" s="2" t="s">
        <v>24</v>
      </c>
      <c r="B62" s="41" t="s">
        <v>13</v>
      </c>
    </row>
    <row r="63" spans="1:4" x14ac:dyDescent="0.3">
      <c r="A63" s="2" t="s">
        <v>25</v>
      </c>
      <c r="B63" s="41" t="s">
        <v>13</v>
      </c>
    </row>
    <row r="64" spans="1:4" x14ac:dyDescent="0.3">
      <c r="A64" t="s">
        <v>28</v>
      </c>
      <c r="B64" s="43" t="s">
        <v>13</v>
      </c>
    </row>
    <row r="65" spans="1:4" x14ac:dyDescent="0.3">
      <c r="B65" s="32"/>
    </row>
    <row r="66" spans="1:4" ht="18" x14ac:dyDescent="0.3">
      <c r="A66" s="88" t="s">
        <v>31</v>
      </c>
      <c r="B66" s="88"/>
      <c r="C66" s="88"/>
      <c r="D66" s="88"/>
    </row>
    <row r="67" spans="1:4" x14ac:dyDescent="0.3">
      <c r="A67" t="s">
        <v>32</v>
      </c>
      <c r="B67" s="41" t="s">
        <v>33</v>
      </c>
    </row>
    <row r="68" spans="1:4" x14ac:dyDescent="0.3">
      <c r="A68" t="s">
        <v>34</v>
      </c>
      <c r="B68" s="41" t="s">
        <v>35</v>
      </c>
    </row>
    <row r="69" spans="1:4" ht="28.8" x14ac:dyDescent="0.3">
      <c r="A69" s="33" t="s">
        <v>36</v>
      </c>
      <c r="B69" s="48" t="s">
        <v>13</v>
      </c>
    </row>
    <row r="70" spans="1:4" x14ac:dyDescent="0.3">
      <c r="B70" s="19"/>
    </row>
    <row r="71" spans="1:4" x14ac:dyDescent="0.3">
      <c r="B71" s="19"/>
    </row>
    <row r="72" spans="1:4" x14ac:dyDescent="0.3">
      <c r="B72" s="19"/>
    </row>
    <row r="73" spans="1:4" x14ac:dyDescent="0.3">
      <c r="B73" s="19"/>
    </row>
    <row r="74" spans="1:4" x14ac:dyDescent="0.3">
      <c r="B74" s="19"/>
    </row>
    <row r="75" spans="1:4" x14ac:dyDescent="0.3">
      <c r="B75" s="19"/>
    </row>
    <row r="76" spans="1:4" ht="24" customHeight="1" x14ac:dyDescent="0.3">
      <c r="A76" s="88" t="s">
        <v>37</v>
      </c>
      <c r="B76" s="88"/>
      <c r="C76" s="88"/>
      <c r="D76" s="88"/>
    </row>
    <row r="77" spans="1:4" ht="14.7" customHeight="1" x14ac:dyDescent="0.3">
      <c r="A77" s="94" t="s">
        <v>38</v>
      </c>
      <c r="B77" s="94"/>
      <c r="C77" s="94"/>
      <c r="D77" s="94"/>
    </row>
    <row r="78" spans="1:4" x14ac:dyDescent="0.3">
      <c r="A78" s="94"/>
      <c r="B78" s="94"/>
      <c r="C78" s="94"/>
      <c r="D78" s="94"/>
    </row>
    <row r="79" spans="1:4" x14ac:dyDescent="0.3">
      <c r="A79" s="94"/>
      <c r="B79" s="94"/>
      <c r="C79" s="94"/>
      <c r="D79" s="94"/>
    </row>
    <row r="80" spans="1:4" x14ac:dyDescent="0.3">
      <c r="A80" s="94"/>
      <c r="B80" s="94"/>
      <c r="C80" s="94"/>
      <c r="D80" s="94"/>
    </row>
    <row r="81" spans="1:4" ht="141" customHeight="1" x14ac:dyDescent="0.3">
      <c r="A81" s="94"/>
      <c r="B81" s="94"/>
      <c r="C81" s="94"/>
      <c r="D81" s="94"/>
    </row>
    <row r="82" spans="1:4" ht="15.6" customHeight="1" x14ac:dyDescent="0.3">
      <c r="A82" s="18"/>
      <c r="B82" s="18"/>
      <c r="C82" s="18"/>
      <c r="D82" s="18"/>
    </row>
    <row r="83" spans="1:4" ht="96.6" customHeight="1" x14ac:dyDescent="0.3">
      <c r="A83" s="88" t="s">
        <v>39</v>
      </c>
      <c r="B83" s="88"/>
      <c r="C83" s="88"/>
      <c r="D83" s="88"/>
    </row>
    <row r="84" spans="1:4" ht="15.6" customHeight="1" x14ac:dyDescent="0.3">
      <c r="A84" s="94" t="s">
        <v>40</v>
      </c>
      <c r="B84" s="94"/>
      <c r="C84" s="94"/>
      <c r="D84" s="94"/>
    </row>
    <row r="85" spans="1:4" ht="15.6" customHeight="1" x14ac:dyDescent="0.3">
      <c r="A85" s="94"/>
      <c r="B85" s="94"/>
      <c r="C85" s="94"/>
      <c r="D85" s="94"/>
    </row>
    <row r="86" spans="1:4" ht="15.6" customHeight="1" x14ac:dyDescent="0.3">
      <c r="A86" s="94"/>
      <c r="B86" s="94"/>
      <c r="C86" s="94"/>
      <c r="D86" s="94"/>
    </row>
    <row r="87" spans="1:4" ht="15.6" customHeight="1" x14ac:dyDescent="0.3">
      <c r="A87" s="94"/>
      <c r="B87" s="94"/>
      <c r="C87" s="94"/>
      <c r="D87" s="94"/>
    </row>
    <row r="88" spans="1:4" ht="15.6" customHeight="1" x14ac:dyDescent="0.3">
      <c r="A88" s="94"/>
      <c r="B88" s="94"/>
      <c r="C88" s="94"/>
      <c r="D88" s="94"/>
    </row>
    <row r="89" spans="1:4" ht="15.6" customHeight="1" x14ac:dyDescent="0.3">
      <c r="A89" s="94"/>
      <c r="B89" s="94"/>
      <c r="C89" s="94"/>
      <c r="D89" s="94"/>
    </row>
    <row r="90" spans="1:4" ht="15.6" customHeight="1" x14ac:dyDescent="0.3">
      <c r="A90" s="94"/>
      <c r="B90" s="94"/>
      <c r="C90" s="94"/>
      <c r="D90" s="94"/>
    </row>
    <row r="91" spans="1:4" ht="15.6" customHeight="1" x14ac:dyDescent="0.3">
      <c r="A91" s="94"/>
      <c r="B91" s="94"/>
      <c r="C91" s="94"/>
      <c r="D91" s="94"/>
    </row>
    <row r="92" spans="1:4" ht="15.6" customHeight="1" x14ac:dyDescent="0.3">
      <c r="A92" s="94"/>
      <c r="B92" s="94"/>
      <c r="C92" s="94"/>
      <c r="D92" s="94"/>
    </row>
    <row r="93" spans="1:4" ht="15.6" customHeight="1" x14ac:dyDescent="0.3">
      <c r="A93" s="94"/>
      <c r="B93" s="94"/>
      <c r="C93" s="94"/>
      <c r="D93" s="94"/>
    </row>
    <row r="94" spans="1:4" ht="15.6" customHeight="1" x14ac:dyDescent="0.3">
      <c r="A94" s="94"/>
      <c r="B94" s="94"/>
      <c r="C94" s="94"/>
      <c r="D94" s="94"/>
    </row>
    <row r="95" spans="1:4" ht="15.6" customHeight="1" x14ac:dyDescent="0.3">
      <c r="A95" s="94"/>
      <c r="B95" s="94"/>
      <c r="C95" s="94"/>
      <c r="D95" s="94"/>
    </row>
    <row r="96" spans="1:4" ht="15.6" customHeight="1" x14ac:dyDescent="0.3">
      <c r="A96" s="94"/>
      <c r="B96" s="94"/>
      <c r="C96" s="94"/>
      <c r="D96" s="94"/>
    </row>
    <row r="97" spans="1:4" ht="15.6" customHeight="1" x14ac:dyDescent="0.3">
      <c r="A97" s="94"/>
      <c r="B97" s="94"/>
      <c r="C97" s="94"/>
      <c r="D97" s="94"/>
    </row>
    <row r="98" spans="1:4" ht="15.6" customHeight="1" x14ac:dyDescent="0.3">
      <c r="A98" s="94"/>
      <c r="B98" s="94"/>
      <c r="C98" s="94"/>
      <c r="D98" s="94"/>
    </row>
    <row r="99" spans="1:4" ht="15.6" customHeight="1" x14ac:dyDescent="0.3">
      <c r="A99" s="94"/>
      <c r="B99" s="94"/>
      <c r="C99" s="94"/>
      <c r="D99" s="94"/>
    </row>
    <row r="100" spans="1:4" ht="15.6" customHeight="1" x14ac:dyDescent="0.3">
      <c r="A100" s="94"/>
      <c r="B100" s="94"/>
      <c r="C100" s="94"/>
      <c r="D100" s="94"/>
    </row>
    <row r="101" spans="1:4" ht="15.6" customHeight="1" x14ac:dyDescent="0.3">
      <c r="A101" s="94"/>
      <c r="B101" s="94"/>
      <c r="C101" s="94"/>
      <c r="D101" s="94"/>
    </row>
    <row r="102" spans="1:4" ht="15.6" customHeight="1" x14ac:dyDescent="0.3">
      <c r="A102" s="94"/>
      <c r="B102" s="94"/>
      <c r="C102" s="94"/>
      <c r="D102" s="94"/>
    </row>
    <row r="103" spans="1:4" ht="15.6" customHeight="1" x14ac:dyDescent="0.3">
      <c r="A103" s="94"/>
      <c r="B103" s="94"/>
      <c r="C103" s="94"/>
      <c r="D103" s="94"/>
    </row>
    <row r="104" spans="1:4" ht="15.6" customHeight="1" x14ac:dyDescent="0.3">
      <c r="A104" s="94"/>
      <c r="B104" s="94"/>
      <c r="C104" s="94"/>
      <c r="D104" s="94"/>
    </row>
    <row r="105" spans="1:4" ht="15.6" customHeight="1" x14ac:dyDescent="0.3">
      <c r="A105" s="94"/>
      <c r="B105" s="94"/>
      <c r="C105" s="94"/>
      <c r="D105" s="94"/>
    </row>
    <row r="106" spans="1:4" ht="15.6" customHeight="1" x14ac:dyDescent="0.3">
      <c r="A106" s="94"/>
      <c r="B106" s="94"/>
      <c r="C106" s="94"/>
      <c r="D106" s="94"/>
    </row>
    <row r="107" spans="1:4" ht="15.6" customHeight="1" x14ac:dyDescent="0.3">
      <c r="A107" s="94"/>
      <c r="B107" s="94"/>
      <c r="C107" s="94"/>
      <c r="D107" s="94"/>
    </row>
    <row r="108" spans="1:4" ht="15.6" customHeight="1" x14ac:dyDescent="0.3">
      <c r="A108" s="94"/>
      <c r="B108" s="94"/>
      <c r="C108" s="94"/>
      <c r="D108" s="94"/>
    </row>
    <row r="109" spans="1:4" ht="15.6" customHeight="1" x14ac:dyDescent="0.3">
      <c r="A109" s="21"/>
      <c r="B109" s="21"/>
      <c r="C109" s="21"/>
      <c r="D109" s="21"/>
    </row>
    <row r="110" spans="1:4" ht="18" x14ac:dyDescent="0.3">
      <c r="A110" s="93" t="s">
        <v>41</v>
      </c>
      <c r="B110" s="93"/>
    </row>
    <row r="112" spans="1:4" ht="37.950000000000003" customHeight="1" x14ac:dyDescent="0.3">
      <c r="A112" s="88" t="s">
        <v>42</v>
      </c>
      <c r="B112" s="88"/>
      <c r="C112" s="88"/>
      <c r="D112" s="88"/>
    </row>
    <row r="113" spans="1:14" ht="14.7" customHeight="1" x14ac:dyDescent="0.3">
      <c r="A113" s="10" t="s">
        <v>43</v>
      </c>
      <c r="B113" s="105" t="s">
        <v>13</v>
      </c>
      <c r="C113" s="105"/>
      <c r="D113" s="105"/>
    </row>
    <row r="114" spans="1:14" x14ac:dyDescent="0.3">
      <c r="A114" s="10" t="s">
        <v>44</v>
      </c>
      <c r="B114" s="41"/>
      <c r="C114" s="7"/>
      <c r="D114" s="7"/>
    </row>
    <row r="115" spans="1:14" ht="28.8" x14ac:dyDescent="0.3">
      <c r="A115" s="10" t="s">
        <v>45</v>
      </c>
      <c r="B115" s="41" t="s">
        <v>46</v>
      </c>
      <c r="C115" s="50"/>
      <c r="D115" s="50"/>
    </row>
    <row r="116" spans="1:14" x14ac:dyDescent="0.3">
      <c r="A116" s="11" t="s">
        <v>47</v>
      </c>
      <c r="B116" s="7"/>
      <c r="C116" s="7"/>
      <c r="D116" s="7"/>
    </row>
    <row r="117" spans="1:14" x14ac:dyDescent="0.3">
      <c r="A117" s="94" t="s">
        <v>48</v>
      </c>
      <c r="B117" s="94"/>
      <c r="C117" s="94"/>
      <c r="D117" s="94"/>
    </row>
    <row r="118" spans="1:14" x14ac:dyDescent="0.3">
      <c r="A118" s="94"/>
      <c r="B118" s="94"/>
      <c r="C118" s="94"/>
      <c r="D118" s="94"/>
    </row>
    <row r="119" spans="1:14" ht="18" x14ac:dyDescent="0.3">
      <c r="A119" s="94"/>
      <c r="B119" s="94"/>
      <c r="C119" s="94"/>
      <c r="D119" s="94"/>
      <c r="K119" s="30"/>
      <c r="L119" s="30"/>
      <c r="M119" s="30"/>
      <c r="N119" s="30"/>
    </row>
    <row r="120" spans="1:14" x14ac:dyDescent="0.3">
      <c r="A120" s="94"/>
      <c r="B120" s="94"/>
      <c r="C120" s="94"/>
      <c r="D120" s="94"/>
    </row>
    <row r="121" spans="1:14" x14ac:dyDescent="0.3">
      <c r="A121" s="94"/>
      <c r="B121" s="94"/>
      <c r="C121" s="94"/>
      <c r="D121" s="94"/>
    </row>
    <row r="122" spans="1:14" x14ac:dyDescent="0.3">
      <c r="A122" s="94"/>
      <c r="B122" s="94"/>
      <c r="C122" s="94"/>
      <c r="D122" s="94"/>
    </row>
    <row r="124" spans="1:14" ht="41.7" customHeight="1" x14ac:dyDescent="0.3">
      <c r="A124" s="88" t="s">
        <v>49</v>
      </c>
      <c r="B124" s="88"/>
      <c r="C124" s="88"/>
      <c r="D124" s="88"/>
    </row>
    <row r="125" spans="1:14" s="9" customFormat="1" ht="25.5" customHeight="1" x14ac:dyDescent="0.3">
      <c r="A125" s="12" t="s">
        <v>50</v>
      </c>
      <c r="B125" s="67" t="s">
        <v>51</v>
      </c>
      <c r="C125" s="108" t="s">
        <v>52</v>
      </c>
      <c r="D125" s="109"/>
    </row>
    <row r="126" spans="1:14" x14ac:dyDescent="0.3">
      <c r="A126" s="45" t="s">
        <v>53</v>
      </c>
      <c r="B126" s="44"/>
      <c r="C126" s="85"/>
      <c r="D126" s="86"/>
    </row>
    <row r="127" spans="1:14" x14ac:dyDescent="0.3">
      <c r="A127" s="45" t="s">
        <v>54</v>
      </c>
      <c r="B127" s="44"/>
      <c r="C127" s="85"/>
      <c r="D127" s="86"/>
    </row>
    <row r="128" spans="1:14" x14ac:dyDescent="0.3">
      <c r="A128" s="45" t="s">
        <v>55</v>
      </c>
      <c r="B128" s="44"/>
      <c r="C128" s="85"/>
      <c r="D128" s="86"/>
    </row>
    <row r="129" spans="1:5" x14ac:dyDescent="0.3">
      <c r="A129" s="45" t="s">
        <v>56</v>
      </c>
      <c r="B129" s="44"/>
      <c r="C129" s="85"/>
      <c r="D129" s="86"/>
    </row>
    <row r="130" spans="1:5" x14ac:dyDescent="0.3">
      <c r="A130" s="45" t="s">
        <v>57</v>
      </c>
      <c r="B130" s="44"/>
      <c r="C130" s="85"/>
      <c r="D130" s="86"/>
      <c r="E130" s="29"/>
    </row>
    <row r="131" spans="1:5" x14ac:dyDescent="0.3">
      <c r="A131" s="7"/>
      <c r="B131" s="7"/>
      <c r="C131" s="7"/>
      <c r="D131" s="7"/>
    </row>
    <row r="132" spans="1:5" x14ac:dyDescent="0.3">
      <c r="A132" s="12" t="s">
        <v>50</v>
      </c>
      <c r="B132" s="13" t="s">
        <v>58</v>
      </c>
      <c r="C132" s="58"/>
      <c r="D132" s="58"/>
    </row>
    <row r="133" spans="1:5" x14ac:dyDescent="0.3">
      <c r="A133" s="40" t="str">
        <f>A126</f>
        <v>Gebouw 1</v>
      </c>
      <c r="B133" s="44"/>
      <c r="C133" s="56"/>
      <c r="D133" s="57"/>
    </row>
    <row r="134" spans="1:5" x14ac:dyDescent="0.3">
      <c r="A134" s="40" t="str">
        <f>A127</f>
        <v>Gebouw 2</v>
      </c>
      <c r="B134" s="44"/>
      <c r="C134" s="56"/>
      <c r="D134" s="56"/>
    </row>
    <row r="135" spans="1:5" x14ac:dyDescent="0.3">
      <c r="A135" s="40" t="str">
        <f>A128</f>
        <v>Gebouw 3</v>
      </c>
      <c r="B135" s="44"/>
      <c r="C135" s="56"/>
      <c r="D135" s="57"/>
    </row>
    <row r="136" spans="1:5" x14ac:dyDescent="0.3">
      <c r="A136" s="40" t="str">
        <f>A129</f>
        <v>Gebouw 4</v>
      </c>
      <c r="B136" s="44"/>
      <c r="C136" s="56"/>
      <c r="D136" s="57"/>
    </row>
    <row r="137" spans="1:5" x14ac:dyDescent="0.3">
      <c r="A137" s="40" t="str">
        <f>A130</f>
        <v>Gebouw 5</v>
      </c>
      <c r="B137" s="44"/>
      <c r="C137" s="56"/>
      <c r="D137" s="57"/>
    </row>
    <row r="138" spans="1:5" x14ac:dyDescent="0.3">
      <c r="A138" s="52"/>
      <c r="B138" s="52"/>
      <c r="C138" s="53"/>
      <c r="D138" s="53"/>
    </row>
    <row r="139" spans="1:5" ht="28.5" customHeight="1" x14ac:dyDescent="0.3">
      <c r="A139" s="12" t="s">
        <v>50</v>
      </c>
      <c r="B139" s="51" t="s">
        <v>59</v>
      </c>
      <c r="C139" s="111" t="s">
        <v>60</v>
      </c>
      <c r="D139" s="112"/>
    </row>
    <row r="140" spans="1:5" ht="14.7" customHeight="1" x14ac:dyDescent="0.3">
      <c r="A140" s="40" t="str">
        <f>A133</f>
        <v>Gebouw 1</v>
      </c>
      <c r="B140" s="69"/>
      <c r="C140" s="97" t="e">
        <f ca="1">DATEDIF(TODAY(),B140,"Y")</f>
        <v>#NUM!</v>
      </c>
      <c r="D140" s="98"/>
    </row>
    <row r="141" spans="1:5" x14ac:dyDescent="0.3">
      <c r="A141" s="40" t="str">
        <f>A134</f>
        <v>Gebouw 2</v>
      </c>
      <c r="B141" s="69"/>
      <c r="C141" s="97" t="e">
        <f t="shared" ref="C141:C144" ca="1" si="0">DATEDIF(TODAY(),B141,"Y")</f>
        <v>#NUM!</v>
      </c>
      <c r="D141" s="98"/>
    </row>
    <row r="142" spans="1:5" x14ac:dyDescent="0.3">
      <c r="A142" s="40" t="str">
        <f>A135</f>
        <v>Gebouw 3</v>
      </c>
      <c r="B142" s="69"/>
      <c r="C142" s="97" t="e">
        <f t="shared" ca="1" si="0"/>
        <v>#NUM!</v>
      </c>
      <c r="D142" s="98"/>
    </row>
    <row r="143" spans="1:5" x14ac:dyDescent="0.3">
      <c r="A143" s="40" t="str">
        <f>A136</f>
        <v>Gebouw 4</v>
      </c>
      <c r="B143" s="69"/>
      <c r="C143" s="97" t="e">
        <f t="shared" ca="1" si="0"/>
        <v>#NUM!</v>
      </c>
      <c r="D143" s="98"/>
    </row>
    <row r="144" spans="1:5" x14ac:dyDescent="0.3">
      <c r="A144" s="40" t="str">
        <f>A137</f>
        <v>Gebouw 5</v>
      </c>
      <c r="B144" s="69"/>
      <c r="C144" s="97" t="e">
        <f t="shared" ca="1" si="0"/>
        <v>#NUM!</v>
      </c>
      <c r="D144" s="98"/>
    </row>
    <row r="145" spans="1:4" ht="16.5" customHeight="1" x14ac:dyDescent="0.3">
      <c r="A145" s="95" t="s">
        <v>61</v>
      </c>
      <c r="B145" s="96"/>
      <c r="C145" s="96"/>
      <c r="D145" s="96"/>
    </row>
    <row r="146" spans="1:4" ht="16.5" customHeight="1" x14ac:dyDescent="0.3">
      <c r="A146" s="18"/>
      <c r="B146" s="18"/>
      <c r="C146" s="18"/>
      <c r="D146" s="18"/>
    </row>
    <row r="147" spans="1:4" ht="16.5" customHeight="1" x14ac:dyDescent="0.3">
      <c r="A147" s="18"/>
      <c r="B147" s="18"/>
      <c r="C147" s="18"/>
      <c r="D147" s="18"/>
    </row>
    <row r="148" spans="1:4" ht="16.5" customHeight="1" x14ac:dyDescent="0.3">
      <c r="A148" s="18"/>
      <c r="B148" s="18"/>
      <c r="C148" s="18"/>
      <c r="D148" s="18"/>
    </row>
    <row r="149" spans="1:4" x14ac:dyDescent="0.3">
      <c r="A149" s="7"/>
      <c r="B149" s="56"/>
      <c r="C149" s="55"/>
      <c r="D149" s="55"/>
    </row>
    <row r="150" spans="1:4" x14ac:dyDescent="0.3">
      <c r="A150" s="7"/>
      <c r="B150" s="56"/>
      <c r="C150" s="55"/>
      <c r="D150" s="55"/>
    </row>
    <row r="151" spans="1:4" x14ac:dyDescent="0.3">
      <c r="A151" s="7"/>
      <c r="B151" s="56"/>
      <c r="C151" s="55"/>
      <c r="D151" s="55"/>
    </row>
    <row r="152" spans="1:4" ht="37.950000000000003" customHeight="1" x14ac:dyDescent="0.3">
      <c r="A152" s="88" t="s">
        <v>62</v>
      </c>
      <c r="B152" s="88"/>
      <c r="C152" s="88"/>
      <c r="D152" s="88"/>
    </row>
    <row r="153" spans="1:4" s="9" customFormat="1" x14ac:dyDescent="0.3">
      <c r="A153" s="12" t="s">
        <v>50</v>
      </c>
      <c r="B153" s="15" t="s">
        <v>63</v>
      </c>
      <c r="C153" s="110" t="s">
        <v>64</v>
      </c>
      <c r="D153" s="110"/>
    </row>
    <row r="154" spans="1:4" x14ac:dyDescent="0.3">
      <c r="A154" s="14" t="str">
        <f>A126</f>
        <v>Gebouw 1</v>
      </c>
      <c r="B154" s="46"/>
      <c r="C154" s="92"/>
      <c r="D154" s="92"/>
    </row>
    <row r="155" spans="1:4" x14ac:dyDescent="0.3">
      <c r="A155" s="14" t="str">
        <f>A127</f>
        <v>Gebouw 2</v>
      </c>
      <c r="B155" s="46"/>
      <c r="C155" s="92"/>
      <c r="D155" s="92"/>
    </row>
    <row r="156" spans="1:4" x14ac:dyDescent="0.3">
      <c r="A156" s="14" t="str">
        <f>A128</f>
        <v>Gebouw 3</v>
      </c>
      <c r="B156" s="46"/>
      <c r="C156" s="92"/>
      <c r="D156" s="92"/>
    </row>
    <row r="157" spans="1:4" x14ac:dyDescent="0.3">
      <c r="A157" s="14" t="str">
        <f>A129</f>
        <v>Gebouw 4</v>
      </c>
      <c r="B157" s="46"/>
      <c r="C157" s="92"/>
      <c r="D157" s="92"/>
    </row>
    <row r="158" spans="1:4" x14ac:dyDescent="0.3">
      <c r="A158" s="14" t="str">
        <f>A130</f>
        <v>Gebouw 5</v>
      </c>
      <c r="B158" s="46"/>
      <c r="C158" s="92"/>
      <c r="D158" s="92"/>
    </row>
    <row r="159" spans="1:4" x14ac:dyDescent="0.3">
      <c r="A159" s="114" t="s">
        <v>65</v>
      </c>
      <c r="B159" s="114"/>
      <c r="C159" s="114"/>
      <c r="D159" s="114"/>
    </row>
    <row r="160" spans="1:4" x14ac:dyDescent="0.3">
      <c r="A160" s="23"/>
      <c r="B160" s="23"/>
      <c r="C160" s="23"/>
      <c r="D160" s="23"/>
    </row>
    <row r="161" spans="1:4" ht="37.5" customHeight="1" x14ac:dyDescent="0.3">
      <c r="A161" s="88" t="s">
        <v>66</v>
      </c>
      <c r="B161" s="88"/>
      <c r="C161" s="88"/>
      <c r="D161" s="88"/>
    </row>
    <row r="162" spans="1:4" x14ac:dyDescent="0.3">
      <c r="A162" s="12" t="s">
        <v>50</v>
      </c>
      <c r="B162" s="13" t="s">
        <v>67</v>
      </c>
      <c r="C162" s="117" t="s">
        <v>68</v>
      </c>
      <c r="D162" s="117"/>
    </row>
    <row r="163" spans="1:4" x14ac:dyDescent="0.3">
      <c r="A163" s="40" t="str">
        <f>A126</f>
        <v>Gebouw 1</v>
      </c>
      <c r="B163" s="40">
        <f>B126</f>
        <v>0</v>
      </c>
      <c r="C163" s="118"/>
      <c r="D163" s="118"/>
    </row>
    <row r="164" spans="1:4" x14ac:dyDescent="0.3">
      <c r="A164" s="40" t="str">
        <f t="shared" ref="A164:B166" si="1">A127</f>
        <v>Gebouw 2</v>
      </c>
      <c r="B164" s="40">
        <f>B127</f>
        <v>0</v>
      </c>
      <c r="C164" s="118"/>
      <c r="D164" s="118"/>
    </row>
    <row r="165" spans="1:4" x14ac:dyDescent="0.3">
      <c r="A165" s="40" t="str">
        <f t="shared" si="1"/>
        <v>Gebouw 3</v>
      </c>
      <c r="B165" s="40">
        <f t="shared" si="1"/>
        <v>0</v>
      </c>
      <c r="C165" s="118"/>
      <c r="D165" s="118"/>
    </row>
    <row r="166" spans="1:4" x14ac:dyDescent="0.3">
      <c r="A166" s="40" t="str">
        <f t="shared" si="1"/>
        <v>Gebouw 4</v>
      </c>
      <c r="B166" s="40">
        <f t="shared" si="1"/>
        <v>0</v>
      </c>
      <c r="C166" s="118"/>
      <c r="D166" s="118"/>
    </row>
    <row r="167" spans="1:4" x14ac:dyDescent="0.3">
      <c r="A167" s="40" t="str">
        <f>A130</f>
        <v>Gebouw 5</v>
      </c>
      <c r="B167" s="40">
        <f t="shared" ref="B167" si="2">B130</f>
        <v>0</v>
      </c>
      <c r="C167" s="115"/>
      <c r="D167" s="116"/>
    </row>
    <row r="168" spans="1:4" ht="21.6" customHeight="1" x14ac:dyDescent="0.3"/>
    <row r="169" spans="1:4" ht="37.950000000000003" customHeight="1" x14ac:dyDescent="0.3">
      <c r="A169" s="88" t="s">
        <v>69</v>
      </c>
      <c r="B169" s="88"/>
      <c r="C169" s="88"/>
      <c r="D169" s="88"/>
    </row>
    <row r="170" spans="1:4" x14ac:dyDescent="0.3">
      <c r="A170" s="94" t="s">
        <v>13</v>
      </c>
      <c r="B170" s="94"/>
      <c r="C170" s="94"/>
      <c r="D170" s="94"/>
    </row>
    <row r="171" spans="1:4" x14ac:dyDescent="0.3">
      <c r="A171" s="94"/>
      <c r="B171" s="94"/>
      <c r="C171" s="94"/>
      <c r="D171" s="94"/>
    </row>
    <row r="172" spans="1:4" x14ac:dyDescent="0.3">
      <c r="A172" s="94"/>
      <c r="B172" s="94"/>
      <c r="C172" s="94"/>
      <c r="D172" s="94"/>
    </row>
    <row r="173" spans="1:4" x14ac:dyDescent="0.3">
      <c r="A173" s="94"/>
      <c r="B173" s="94"/>
      <c r="C173" s="94"/>
      <c r="D173" s="94"/>
    </row>
    <row r="174" spans="1:4" ht="142.19999999999999" customHeight="1" x14ac:dyDescent="0.3">
      <c r="A174" s="94"/>
      <c r="B174" s="94"/>
      <c r="C174" s="94"/>
      <c r="D174" s="94"/>
    </row>
    <row r="176" spans="1:4" ht="35.700000000000003" customHeight="1" x14ac:dyDescent="0.3">
      <c r="A176" s="88" t="s">
        <v>70</v>
      </c>
      <c r="B176" s="88"/>
      <c r="C176" s="88"/>
      <c r="D176" s="88"/>
    </row>
    <row r="177" spans="1:4" x14ac:dyDescent="0.3">
      <c r="A177" s="89" t="s">
        <v>71</v>
      </c>
      <c r="B177" s="89"/>
      <c r="C177" s="89"/>
      <c r="D177" s="89"/>
    </row>
    <row r="178" spans="1:4" x14ac:dyDescent="0.3">
      <c r="A178" s="25"/>
      <c r="B178" s="25"/>
      <c r="C178" s="25"/>
      <c r="D178" s="25"/>
    </row>
    <row r="179" spans="1:4" ht="16.350000000000001" customHeight="1" x14ac:dyDescent="0.3">
      <c r="A179" s="87" t="s">
        <v>72</v>
      </c>
      <c r="B179" s="87"/>
      <c r="C179" s="47" t="s">
        <v>73</v>
      </c>
      <c r="D179" t="s">
        <v>74</v>
      </c>
    </row>
    <row r="180" spans="1:4" ht="15" customHeight="1" x14ac:dyDescent="0.3"/>
    <row r="181" spans="1:4" ht="14.7" customHeight="1" x14ac:dyDescent="0.3">
      <c r="A181" s="87" t="s">
        <v>75</v>
      </c>
      <c r="B181" s="87"/>
      <c r="C181" s="47" t="s">
        <v>73</v>
      </c>
      <c r="D181" t="s">
        <v>76</v>
      </c>
    </row>
    <row r="182" spans="1:4" ht="14.7" customHeight="1" x14ac:dyDescent="0.3">
      <c r="A182" s="87" t="s">
        <v>77</v>
      </c>
      <c r="B182" s="87"/>
      <c r="C182" s="47" t="s">
        <v>73</v>
      </c>
      <c r="D182" t="s">
        <v>76</v>
      </c>
    </row>
    <row r="183" spans="1:4" ht="14.7" customHeight="1" x14ac:dyDescent="0.3">
      <c r="A183" s="87" t="s">
        <v>78</v>
      </c>
      <c r="B183" s="87"/>
      <c r="C183" s="47" t="s">
        <v>73</v>
      </c>
      <c r="D183" t="s">
        <v>79</v>
      </c>
    </row>
    <row r="184" spans="1:4" x14ac:dyDescent="0.3">
      <c r="A184" s="87" t="s">
        <v>78</v>
      </c>
      <c r="B184" s="87"/>
      <c r="C184" s="21" t="e">
        <f>C183*10.217425</f>
        <v>#VALUE!</v>
      </c>
      <c r="D184" t="s">
        <v>76</v>
      </c>
    </row>
    <row r="185" spans="1:4" x14ac:dyDescent="0.3">
      <c r="A185" s="23"/>
      <c r="B185" s="23"/>
      <c r="C185" s="21"/>
    </row>
    <row r="186" spans="1:4" x14ac:dyDescent="0.3">
      <c r="A186" s="87" t="s">
        <v>80</v>
      </c>
      <c r="B186" s="87"/>
      <c r="C186">
        <v>2.5</v>
      </c>
    </row>
    <row r="187" spans="1:4" x14ac:dyDescent="0.3">
      <c r="A187" s="87" t="s">
        <v>81</v>
      </c>
      <c r="B187" s="87"/>
      <c r="C187">
        <v>1</v>
      </c>
    </row>
    <row r="189" spans="1:4" ht="33" customHeight="1" x14ac:dyDescent="0.3">
      <c r="A189" s="89" t="s">
        <v>82</v>
      </c>
      <c r="B189" s="89"/>
      <c r="C189" s="89"/>
      <c r="D189" s="89"/>
    </row>
    <row r="191" spans="1:4" ht="18" x14ac:dyDescent="0.3">
      <c r="A191" s="88" t="s">
        <v>83</v>
      </c>
      <c r="B191" s="88"/>
      <c r="C191" s="88"/>
      <c r="D191" s="88"/>
    </row>
    <row r="192" spans="1:4" x14ac:dyDescent="0.3">
      <c r="A192" s="87"/>
      <c r="B192" s="87"/>
    </row>
    <row r="193" spans="1:5" x14ac:dyDescent="0.3">
      <c r="A193" s="89" t="s">
        <v>84</v>
      </c>
      <c r="B193" s="89"/>
      <c r="C193" s="89"/>
      <c r="D193" s="89"/>
    </row>
    <row r="194" spans="1:5" x14ac:dyDescent="0.3">
      <c r="A194" s="87"/>
      <c r="B194" s="87"/>
    </row>
    <row r="195" spans="1:5" ht="15.6" x14ac:dyDescent="0.35">
      <c r="A195" s="87" t="s">
        <v>85</v>
      </c>
      <c r="B195" s="87"/>
      <c r="C195">
        <v>0.18237</v>
      </c>
      <c r="D195" t="s">
        <v>86</v>
      </c>
      <c r="E195" s="16"/>
    </row>
    <row r="196" spans="1:5" ht="15.6" x14ac:dyDescent="0.35">
      <c r="A196" s="87" t="s">
        <v>87</v>
      </c>
      <c r="B196" s="87"/>
      <c r="C196">
        <v>0.26676</v>
      </c>
      <c r="D196" t="s">
        <v>86</v>
      </c>
    </row>
    <row r="197" spans="1:5" x14ac:dyDescent="0.3">
      <c r="A197" s="23"/>
      <c r="B197" s="23"/>
    </row>
    <row r="198" spans="1:5" ht="15.6" x14ac:dyDescent="0.35">
      <c r="A198" t="s">
        <v>88</v>
      </c>
      <c r="C198" t="e">
        <f>(  ((C182*C195)  +  (C184*C196))  / 1000  )</f>
        <v>#VALUE!</v>
      </c>
      <c r="D198" t="s">
        <v>89</v>
      </c>
    </row>
    <row r="199" spans="1:5" ht="15.6" x14ac:dyDescent="0.35">
      <c r="A199" s="23" t="s">
        <v>90</v>
      </c>
      <c r="B199" s="23"/>
      <c r="C199" s="70" t="e">
        <f>C198 * (IF(B114="Gebouwmaatregel",35,15))</f>
        <v>#VALUE!</v>
      </c>
      <c r="D199" t="s">
        <v>91</v>
      </c>
    </row>
    <row r="200" spans="1:5" ht="15.6" x14ac:dyDescent="0.35">
      <c r="A200" s="87" t="s">
        <v>92</v>
      </c>
      <c r="B200" s="87"/>
      <c r="C200" s="68" t="e">
        <f>ROUND(   ( (C179 - (  IF(B114="Technische maatregel",Hulpberekening!B4, Hulpberekening!B5)   ) )   /  C199),   2 )</f>
        <v>#VALUE!</v>
      </c>
      <c r="D200" t="s">
        <v>93</v>
      </c>
    </row>
    <row r="202" spans="1:5" ht="18" x14ac:dyDescent="0.3">
      <c r="A202" s="88" t="s">
        <v>94</v>
      </c>
      <c r="B202" s="88"/>
      <c r="C202" s="88"/>
      <c r="D202" s="88"/>
    </row>
    <row r="203" spans="1:5" ht="17.100000000000001" customHeight="1" x14ac:dyDescent="0.3">
      <c r="A203" s="87" t="s">
        <v>95</v>
      </c>
      <c r="B203" s="87"/>
      <c r="C203" t="e">
        <f>ROUND((C181*C186)+(C182*C187)+(C184*C187),2)</f>
        <v>#VALUE!</v>
      </c>
      <c r="D203" t="s">
        <v>76</v>
      </c>
    </row>
    <row r="204" spans="1:5" ht="17.100000000000001" customHeight="1" x14ac:dyDescent="0.3">
      <c r="A204" s="87" t="s">
        <v>96</v>
      </c>
      <c r="B204" s="87"/>
      <c r="C204" t="e">
        <f>ROUND(C203*(IF(B114= "Gebouwmaatregel",35,15)),2)</f>
        <v>#VALUE!</v>
      </c>
      <c r="D204" t="s">
        <v>97</v>
      </c>
    </row>
    <row r="205" spans="1:5" ht="17.100000000000001" customHeight="1" x14ac:dyDescent="0.3">
      <c r="A205" s="87" t="s">
        <v>98</v>
      </c>
      <c r="B205" s="87"/>
      <c r="C205" s="68" t="e">
        <f>ROUND(((   C179 - ( IF(B114="Technische maatregel",Hulpberekening!B4, Hulpberekening!B5) ) )   /   ((C203/1000)*(IF(B114="Gebouwmaatregel",35,15)))),   2)</f>
        <v>#VALUE!</v>
      </c>
      <c r="D205" t="s">
        <v>99</v>
      </c>
    </row>
    <row r="207" spans="1:5" ht="18" x14ac:dyDescent="0.3">
      <c r="A207" s="88" t="s">
        <v>100</v>
      </c>
      <c r="B207" s="88"/>
      <c r="C207" s="88"/>
      <c r="D207" s="88"/>
    </row>
    <row r="208" spans="1:5" x14ac:dyDescent="0.3">
      <c r="A208" s="90" t="s">
        <v>101</v>
      </c>
      <c r="B208" s="90"/>
      <c r="C208" s="68">
        <v>0.26090000000000002</v>
      </c>
      <c r="D208" t="s">
        <v>102</v>
      </c>
    </row>
    <row r="209" spans="1:4" x14ac:dyDescent="0.3">
      <c r="A209" s="87" t="s">
        <v>103</v>
      </c>
      <c r="B209" s="87"/>
      <c r="C209" s="68">
        <v>7.3899999999999993E-2</v>
      </c>
      <c r="D209" t="s">
        <v>102</v>
      </c>
    </row>
    <row r="210" spans="1:4" x14ac:dyDescent="0.3">
      <c r="A210" s="87" t="s">
        <v>104</v>
      </c>
      <c r="B210" s="87"/>
      <c r="C210" s="68">
        <v>0.78400000000000003</v>
      </c>
      <c r="D210" t="s">
        <v>105</v>
      </c>
    </row>
    <row r="211" spans="1:4" x14ac:dyDescent="0.3">
      <c r="A211" s="23"/>
      <c r="B211" s="23"/>
    </row>
    <row r="212" spans="1:4" x14ac:dyDescent="0.3">
      <c r="A212" s="87" t="s">
        <v>106</v>
      </c>
      <c r="B212" s="87"/>
      <c r="C212" t="e">
        <f>ROUND((C181*C208)+(C182*C209)+(C183*C210),2)</f>
        <v>#VALUE!</v>
      </c>
      <c r="D212" t="s">
        <v>107</v>
      </c>
    </row>
    <row r="213" spans="1:4" ht="14.7" customHeight="1" x14ac:dyDescent="0.3">
      <c r="A213" s="87" t="s">
        <v>108</v>
      </c>
      <c r="B213" s="87"/>
      <c r="C213" t="e">
        <f>ROUND((C179/C212),2)</f>
        <v>#VALUE!</v>
      </c>
      <c r="D213" t="s">
        <v>109</v>
      </c>
    </row>
    <row r="214" spans="1:4" ht="14.7" customHeight="1" x14ac:dyDescent="0.3">
      <c r="A214" s="23"/>
      <c r="B214" s="23"/>
    </row>
    <row r="215" spans="1:4" ht="18" x14ac:dyDescent="0.3">
      <c r="A215" s="104" t="s">
        <v>110</v>
      </c>
      <c r="B215" s="104"/>
      <c r="C215" s="104"/>
      <c r="D215" s="104"/>
    </row>
    <row r="216" spans="1:4" ht="22.95" customHeight="1" x14ac:dyDescent="0.3">
      <c r="A216" s="94" t="s">
        <v>111</v>
      </c>
      <c r="B216" s="94"/>
      <c r="C216" s="94"/>
      <c r="D216" s="94"/>
    </row>
    <row r="217" spans="1:4" ht="14.7" customHeight="1" x14ac:dyDescent="0.3">
      <c r="A217" s="94"/>
      <c r="B217" s="94"/>
      <c r="C217" s="94"/>
      <c r="D217" s="94"/>
    </row>
    <row r="218" spans="1:4" x14ac:dyDescent="0.3">
      <c r="A218" s="94"/>
      <c r="B218" s="94"/>
      <c r="C218" s="94"/>
      <c r="D218" s="94"/>
    </row>
    <row r="219" spans="1:4" x14ac:dyDescent="0.3">
      <c r="A219" s="94"/>
      <c r="B219" s="94"/>
      <c r="C219" s="94"/>
      <c r="D219" s="94"/>
    </row>
    <row r="220" spans="1:4" x14ac:dyDescent="0.3">
      <c r="A220" s="94"/>
      <c r="B220" s="94"/>
      <c r="C220" s="94"/>
      <c r="D220" s="94"/>
    </row>
    <row r="221" spans="1:4" ht="41.7" customHeight="1" x14ac:dyDescent="0.3">
      <c r="A221" s="94"/>
      <c r="B221" s="94"/>
      <c r="C221" s="94"/>
      <c r="D221" s="94"/>
    </row>
    <row r="222" spans="1:4" ht="54.6" customHeight="1" x14ac:dyDescent="0.3">
      <c r="A222" s="94"/>
      <c r="B222" s="94"/>
      <c r="C222" s="94"/>
      <c r="D222" s="94"/>
    </row>
    <row r="223" spans="1:4" ht="15" customHeight="1" x14ac:dyDescent="0.3"/>
    <row r="224" spans="1:4" ht="15" customHeight="1" x14ac:dyDescent="0.3"/>
    <row r="225" spans="1:4" ht="15" customHeight="1" x14ac:dyDescent="0.3"/>
    <row r="226" spans="1:4" ht="15" customHeight="1" x14ac:dyDescent="0.3"/>
    <row r="227" spans="1:4" ht="18" x14ac:dyDescent="0.3">
      <c r="A227" s="93" t="s">
        <v>112</v>
      </c>
      <c r="B227" s="93"/>
      <c r="C227" s="93"/>
      <c r="D227" s="93"/>
    </row>
    <row r="229" spans="1:4" ht="14.7" customHeight="1" x14ac:dyDescent="0.3">
      <c r="A229" s="103" t="s">
        <v>113</v>
      </c>
      <c r="B229" s="103"/>
      <c r="C229" s="21" t="str">
        <f>C179</f>
        <v>Waarde invullen</v>
      </c>
      <c r="D229" t="s">
        <v>107</v>
      </c>
    </row>
    <row r="230" spans="1:4" x14ac:dyDescent="0.3">
      <c r="A230" s="103" t="s">
        <v>114</v>
      </c>
      <c r="B230" s="103"/>
      <c r="C230" s="47" t="s">
        <v>73</v>
      </c>
      <c r="D230" t="s">
        <v>74</v>
      </c>
    </row>
    <row r="231" spans="1:4" x14ac:dyDescent="0.3">
      <c r="A231" s="103" t="s">
        <v>115</v>
      </c>
      <c r="B231" s="103"/>
      <c r="C231" s="94" t="s">
        <v>116</v>
      </c>
      <c r="D231" s="94"/>
    </row>
    <row r="232" spans="1:4" x14ac:dyDescent="0.3">
      <c r="A232" s="26"/>
      <c r="B232" s="26"/>
      <c r="C232" s="54"/>
    </row>
    <row r="233" spans="1:4" x14ac:dyDescent="0.3">
      <c r="A233" s="103" t="s">
        <v>117</v>
      </c>
      <c r="B233" s="103"/>
      <c r="C233" s="47" t="s">
        <v>73</v>
      </c>
      <c r="D233" t="s">
        <v>118</v>
      </c>
    </row>
    <row r="234" spans="1:4" x14ac:dyDescent="0.3">
      <c r="A234" s="22"/>
      <c r="B234" s="22"/>
      <c r="C234" s="7"/>
    </row>
    <row r="235" spans="1:4" x14ac:dyDescent="0.3">
      <c r="A235" s="22" t="s">
        <v>119</v>
      </c>
      <c r="B235" s="22"/>
      <c r="C235" s="2" t="e">
        <f>ROUND(IF((C229*((C213-3)/(C213)))&gt;(C229-C230),(C229-C230),(C229*((C213-3)/(C213)))),-3)</f>
        <v>#VALUE!</v>
      </c>
    </row>
    <row r="236" spans="1:4" x14ac:dyDescent="0.3">
      <c r="A236" s="22" t="s">
        <v>120</v>
      </c>
      <c r="B236" s="22"/>
      <c r="C236" s="21" t="e">
        <f>IF((C235&gt;1000000),"U bedrag wordt afgetopt op 1000000 euro.","Geen aftopping.")</f>
        <v>#VALUE!</v>
      </c>
    </row>
    <row r="237" spans="1:4" ht="64.5" customHeight="1" x14ac:dyDescent="0.3">
      <c r="A237" s="103" t="s">
        <v>121</v>
      </c>
      <c r="B237" s="103"/>
      <c r="C237" s="103"/>
      <c r="D237" s="103"/>
    </row>
    <row r="238" spans="1:4" x14ac:dyDescent="0.3">
      <c r="A238" s="22"/>
      <c r="B238" s="22"/>
      <c r="C238" s="22"/>
      <c r="D238" s="22"/>
    </row>
    <row r="239" spans="1:4" ht="18" x14ac:dyDescent="0.3">
      <c r="A239" s="93" t="s">
        <v>122</v>
      </c>
      <c r="B239" s="93"/>
      <c r="C239" s="93"/>
      <c r="D239" s="93"/>
    </row>
    <row r="240" spans="1:4" x14ac:dyDescent="0.3">
      <c r="A240" s="22"/>
      <c r="B240" s="22"/>
      <c r="C240" s="21"/>
    </row>
    <row r="241" spans="1:4" x14ac:dyDescent="0.3">
      <c r="A241" s="63"/>
      <c r="B241" s="101" t="s">
        <v>123</v>
      </c>
      <c r="C241" s="99" t="s">
        <v>124</v>
      </c>
      <c r="D241" s="100"/>
    </row>
    <row r="242" spans="1:4" x14ac:dyDescent="0.3">
      <c r="A242" s="64"/>
      <c r="B242" s="102"/>
      <c r="C242" s="60" t="s">
        <v>118</v>
      </c>
      <c r="D242" s="61" t="s">
        <v>125</v>
      </c>
    </row>
    <row r="243" spans="1:4" x14ac:dyDescent="0.3">
      <c r="A243" s="62">
        <v>2024</v>
      </c>
      <c r="B243" s="45" t="s">
        <v>73</v>
      </c>
      <c r="C243" s="45" t="s">
        <v>73</v>
      </c>
      <c r="D243" s="45" t="s">
        <v>73</v>
      </c>
    </row>
    <row r="244" spans="1:4" x14ac:dyDescent="0.3">
      <c r="A244" s="62">
        <v>2025</v>
      </c>
      <c r="B244" s="65"/>
      <c r="C244" s="45" t="s">
        <v>73</v>
      </c>
      <c r="D244" s="45" t="s">
        <v>73</v>
      </c>
    </row>
    <row r="245" spans="1:4" x14ac:dyDescent="0.3">
      <c r="A245" s="62">
        <v>2026</v>
      </c>
      <c r="B245" s="65"/>
      <c r="C245" s="45" t="s">
        <v>73</v>
      </c>
      <c r="D245" s="45" t="s">
        <v>73</v>
      </c>
    </row>
    <row r="246" spans="1:4" x14ac:dyDescent="0.3">
      <c r="A246" s="59">
        <v>2027</v>
      </c>
      <c r="B246" s="66"/>
      <c r="C246" s="45" t="s">
        <v>73</v>
      </c>
      <c r="D246" s="45" t="s">
        <v>73</v>
      </c>
    </row>
    <row r="247" spans="1:4" x14ac:dyDescent="0.3">
      <c r="A247" s="22"/>
      <c r="B247" s="22"/>
      <c r="C247" s="7"/>
    </row>
    <row r="248" spans="1:4" ht="21.6" thickBot="1" x14ac:dyDescent="0.35">
      <c r="A248" s="91" t="s">
        <v>126</v>
      </c>
      <c r="B248" s="91"/>
      <c r="C248" s="91"/>
      <c r="D248" s="91"/>
    </row>
    <row r="249" spans="1:4" ht="15" thickTop="1" x14ac:dyDescent="0.3"/>
    <row r="250" spans="1:4" ht="18" x14ac:dyDescent="0.3">
      <c r="A250" s="113" t="s">
        <v>127</v>
      </c>
      <c r="B250" s="113"/>
      <c r="C250" s="113"/>
      <c r="D250" s="113"/>
    </row>
    <row r="251" spans="1:4" ht="44.7" customHeight="1" x14ac:dyDescent="0.3">
      <c r="A251" s="103" t="s">
        <v>128</v>
      </c>
      <c r="B251" s="103"/>
      <c r="C251" s="103"/>
      <c r="D251" s="103"/>
    </row>
    <row r="252" spans="1:4" ht="43.35" customHeight="1" x14ac:dyDescent="0.3">
      <c r="A252" s="103" t="s">
        <v>129</v>
      </c>
      <c r="B252" s="103"/>
      <c r="C252" s="103"/>
      <c r="D252" s="103"/>
    </row>
    <row r="253" spans="1:4" ht="36.6" customHeight="1" x14ac:dyDescent="0.3">
      <c r="A253" s="103" t="s">
        <v>130</v>
      </c>
      <c r="B253" s="103"/>
      <c r="C253" s="103"/>
      <c r="D253" s="103"/>
    </row>
    <row r="254" spans="1:4" ht="30.6" customHeight="1" x14ac:dyDescent="0.3">
      <c r="A254" s="119" t="s">
        <v>131</v>
      </c>
      <c r="B254" s="119"/>
      <c r="C254" s="119"/>
      <c r="D254" s="119"/>
    </row>
    <row r="255" spans="1:4" ht="21" customHeight="1" x14ac:dyDescent="0.3">
      <c r="A255" s="17"/>
    </row>
    <row r="256" spans="1:4" ht="18" x14ac:dyDescent="0.3">
      <c r="A256" s="113" t="s">
        <v>132</v>
      </c>
      <c r="B256" s="113"/>
      <c r="C256" s="113"/>
      <c r="D256" s="113"/>
    </row>
    <row r="257" spans="1:4" ht="33.6" customHeight="1" x14ac:dyDescent="0.3">
      <c r="A257" s="103" t="s">
        <v>133</v>
      </c>
      <c r="B257" s="103"/>
      <c r="C257" s="103"/>
      <c r="D257" s="103"/>
    </row>
    <row r="258" spans="1:4" x14ac:dyDescent="0.3">
      <c r="A258" s="22"/>
      <c r="B258" s="22"/>
      <c r="C258" s="22"/>
      <c r="D258" s="22"/>
    </row>
    <row r="259" spans="1:4" ht="37.5" customHeight="1" x14ac:dyDescent="0.3">
      <c r="A259" s="113" t="s">
        <v>134</v>
      </c>
      <c r="B259" s="113"/>
      <c r="C259" s="113"/>
      <c r="D259" s="113"/>
    </row>
    <row r="260" spans="1:4" ht="15.6" customHeight="1" x14ac:dyDescent="0.3">
      <c r="A260" s="16"/>
    </row>
    <row r="261" spans="1:4" ht="15.6" customHeight="1" x14ac:dyDescent="0.3">
      <c r="A261" s="16"/>
    </row>
    <row r="262" spans="1:4" ht="15.6" customHeight="1" x14ac:dyDescent="0.3">
      <c r="A262" s="16"/>
    </row>
    <row r="263" spans="1:4" ht="15.6" customHeight="1" x14ac:dyDescent="0.3">
      <c r="A263" s="16"/>
    </row>
    <row r="264" spans="1:4" ht="15.6" customHeight="1" x14ac:dyDescent="0.3">
      <c r="A264" s="16"/>
    </row>
    <row r="265" spans="1:4" ht="15.6" customHeight="1" x14ac:dyDescent="0.3">
      <c r="A265" s="16"/>
    </row>
    <row r="266" spans="1:4" ht="15.6" customHeight="1" x14ac:dyDescent="0.3">
      <c r="A266" s="16"/>
    </row>
    <row r="267" spans="1:4" ht="15.6" customHeight="1" x14ac:dyDescent="0.3">
      <c r="A267" s="16"/>
      <c r="B267" s="48" t="s">
        <v>135</v>
      </c>
    </row>
    <row r="268" spans="1:4" ht="15.6" customHeight="1" x14ac:dyDescent="0.3">
      <c r="B268" s="48" t="s">
        <v>135</v>
      </c>
    </row>
    <row r="269" spans="1:4" x14ac:dyDescent="0.3">
      <c r="B269" s="48" t="s">
        <v>135</v>
      </c>
    </row>
    <row r="271" spans="1:4" x14ac:dyDescent="0.3">
      <c r="A271" s="2" t="s">
        <v>136</v>
      </c>
      <c r="B271" s="41" t="s">
        <v>137</v>
      </c>
      <c r="C271" s="19"/>
    </row>
    <row r="272" spans="1:4" ht="14.7" customHeight="1" x14ac:dyDescent="0.3">
      <c r="A272" s="2" t="s">
        <v>138</v>
      </c>
      <c r="B272" s="48" t="s">
        <v>135</v>
      </c>
    </row>
    <row r="273" spans="1:5" ht="14.7" customHeight="1" x14ac:dyDescent="0.3">
      <c r="A273" s="2" t="s">
        <v>139</v>
      </c>
      <c r="B273" s="48" t="s">
        <v>135</v>
      </c>
    </row>
    <row r="274" spans="1:5" ht="43.2" x14ac:dyDescent="0.3">
      <c r="A274" s="20" t="s">
        <v>140</v>
      </c>
      <c r="B274" s="49"/>
    </row>
    <row r="275" spans="1:5" x14ac:dyDescent="0.3">
      <c r="A275" s="2"/>
    </row>
    <row r="276" spans="1:5" x14ac:dyDescent="0.3">
      <c r="A276" s="2"/>
    </row>
    <row r="277" spans="1:5" x14ac:dyDescent="0.3">
      <c r="A277" s="2"/>
    </row>
    <row r="278" spans="1:5" x14ac:dyDescent="0.3">
      <c r="A278" s="2"/>
    </row>
    <row r="279" spans="1:5" x14ac:dyDescent="0.3">
      <c r="A279" s="2" t="s">
        <v>141</v>
      </c>
      <c r="B279" s="41" t="s">
        <v>142</v>
      </c>
      <c r="C279" s="19"/>
    </row>
    <row r="280" spans="1:5" ht="14.7" customHeight="1" x14ac:dyDescent="0.3">
      <c r="A280" s="2" t="s">
        <v>143</v>
      </c>
      <c r="B280" s="48" t="s">
        <v>13</v>
      </c>
      <c r="C280" s="18"/>
    </row>
    <row r="281" spans="1:5" ht="14.7" customHeight="1" x14ac:dyDescent="0.3">
      <c r="A281" s="2" t="s">
        <v>144</v>
      </c>
      <c r="B281" s="48" t="s">
        <v>135</v>
      </c>
      <c r="C281" s="18"/>
    </row>
    <row r="282" spans="1:5" ht="43.2" x14ac:dyDescent="0.3">
      <c r="A282" s="20" t="s">
        <v>140</v>
      </c>
      <c r="B282" s="49"/>
      <c r="C282" s="18"/>
    </row>
    <row r="285" spans="1:5" ht="18" x14ac:dyDescent="0.3">
      <c r="A285" s="113" t="s">
        <v>145</v>
      </c>
      <c r="B285" s="113"/>
      <c r="C285" s="113"/>
      <c r="D285" s="113"/>
    </row>
    <row r="286" spans="1:5" ht="129.75" customHeight="1" x14ac:dyDescent="0.3">
      <c r="A286" s="84" t="s">
        <v>146</v>
      </c>
      <c r="B286" s="84"/>
      <c r="C286" s="84"/>
      <c r="D286" s="84"/>
      <c r="E286" s="26"/>
    </row>
  </sheetData>
  <sheetProtection algorithmName="SHA-512" hashValue="SsVqL1U2kV3zHDpZdfyS7ULN0qWsxvjtf1K537meaHKjUlstlIJBXRua8Is9ByGO3QppWj00VDAnZHZK3U/bjQ==" saltValue="RQzurBmtT/g+2CzRm+ywNQ==" spinCount="100000" sheet="1" objects="1" scenarios="1"/>
  <protectedRanges>
    <protectedRange sqref="C179 C181:C183" name="Bereik1_1"/>
    <protectedRange sqref="B39:B47 B50:B52 B55:B58 B61:B64 B67:B69 A77 A84 B113:B115 A117 A126:D130 B133:B137 B140:B144 B154:D158 C163:D167 A170 A216 C230:C231 C233 B243 C243:D246 B267:B269 B271:B274 B279:B282" name="Bereik1"/>
  </protectedRanges>
  <mergeCells count="108">
    <mergeCell ref="A285:D285"/>
    <mergeCell ref="A159:D159"/>
    <mergeCell ref="A231:B231"/>
    <mergeCell ref="A239:D239"/>
    <mergeCell ref="C167:D167"/>
    <mergeCell ref="A161:D161"/>
    <mergeCell ref="C162:D162"/>
    <mergeCell ref="C163:D163"/>
    <mergeCell ref="C164:D164"/>
    <mergeCell ref="C165:D165"/>
    <mergeCell ref="C166:D166"/>
    <mergeCell ref="A196:B196"/>
    <mergeCell ref="A177:D177"/>
    <mergeCell ref="A179:B179"/>
    <mergeCell ref="A259:D259"/>
    <mergeCell ref="A250:D250"/>
    <mergeCell ref="A251:D251"/>
    <mergeCell ref="A252:D252"/>
    <mergeCell ref="A256:D256"/>
    <mergeCell ref="A257:D257"/>
    <mergeCell ref="A254:D254"/>
    <mergeCell ref="A253:D253"/>
    <mergeCell ref="A237:D237"/>
    <mergeCell ref="C158:D158"/>
    <mergeCell ref="A169:D169"/>
    <mergeCell ref="A184:B184"/>
    <mergeCell ref="A191:D191"/>
    <mergeCell ref="A192:B192"/>
    <mergeCell ref="A194:B194"/>
    <mergeCell ref="A195:B195"/>
    <mergeCell ref="C125:D125"/>
    <mergeCell ref="C126:D126"/>
    <mergeCell ref="A152:D152"/>
    <mergeCell ref="C153:D153"/>
    <mergeCell ref="C129:D129"/>
    <mergeCell ref="C130:D130"/>
    <mergeCell ref="C139:D139"/>
    <mergeCell ref="C141:D141"/>
    <mergeCell ref="C142:D142"/>
    <mergeCell ref="C143:D143"/>
    <mergeCell ref="C144:D144"/>
    <mergeCell ref="A1:D1"/>
    <mergeCell ref="A2:D2"/>
    <mergeCell ref="A76:D76"/>
    <mergeCell ref="A77:D81"/>
    <mergeCell ref="A18:D18"/>
    <mergeCell ref="A6:B6"/>
    <mergeCell ref="A9:B9"/>
    <mergeCell ref="A15:C15"/>
    <mergeCell ref="A36:D36"/>
    <mergeCell ref="A16:D16"/>
    <mergeCell ref="A38:D38"/>
    <mergeCell ref="A7:D7"/>
    <mergeCell ref="A34:D34"/>
    <mergeCell ref="A4:D4"/>
    <mergeCell ref="A13:D13"/>
    <mergeCell ref="A54:D54"/>
    <mergeCell ref="A12:B12"/>
    <mergeCell ref="A10:D10"/>
    <mergeCell ref="A66:D66"/>
    <mergeCell ref="A110:B110"/>
    <mergeCell ref="A60:D60"/>
    <mergeCell ref="A84:D108"/>
    <mergeCell ref="A49:D49"/>
    <mergeCell ref="A145:D145"/>
    <mergeCell ref="C140:D140"/>
    <mergeCell ref="C241:D241"/>
    <mergeCell ref="B241:B242"/>
    <mergeCell ref="C231:D231"/>
    <mergeCell ref="A124:D124"/>
    <mergeCell ref="A83:D83"/>
    <mergeCell ref="A229:B229"/>
    <mergeCell ref="A233:B233"/>
    <mergeCell ref="A230:B230"/>
    <mergeCell ref="A203:B203"/>
    <mergeCell ref="A215:D215"/>
    <mergeCell ref="A227:D227"/>
    <mergeCell ref="A216:D222"/>
    <mergeCell ref="A204:B204"/>
    <mergeCell ref="A112:D112"/>
    <mergeCell ref="B113:D113"/>
    <mergeCell ref="A117:D122"/>
    <mergeCell ref="A170:D174"/>
    <mergeCell ref="A176:D176"/>
    <mergeCell ref="A286:D286"/>
    <mergeCell ref="C127:D127"/>
    <mergeCell ref="C128:D128"/>
    <mergeCell ref="A181:B181"/>
    <mergeCell ref="A213:B213"/>
    <mergeCell ref="A202:D202"/>
    <mergeCell ref="A205:B205"/>
    <mergeCell ref="A207:D207"/>
    <mergeCell ref="A186:B186"/>
    <mergeCell ref="A187:B187"/>
    <mergeCell ref="A189:D189"/>
    <mergeCell ref="A208:B208"/>
    <mergeCell ref="A209:B209"/>
    <mergeCell ref="A212:B212"/>
    <mergeCell ref="A210:B210"/>
    <mergeCell ref="A200:B200"/>
    <mergeCell ref="A182:B182"/>
    <mergeCell ref="A183:B183"/>
    <mergeCell ref="A193:D193"/>
    <mergeCell ref="A248:D248"/>
    <mergeCell ref="C154:D154"/>
    <mergeCell ref="C155:D155"/>
    <mergeCell ref="C156:D156"/>
    <mergeCell ref="C157:D157"/>
  </mergeCells>
  <dataValidations count="4">
    <dataValidation type="textLength" allowBlank="1" showInputMessage="1" showErrorMessage="1" error="Bedankt om uw tekst in te korten tot 500 tekens. " sqref="A117:D122" xr:uid="{DD62B09D-E5F7-4BB6-8DD0-B0C5AB4B2CEA}">
      <formula1>0</formula1>
      <formula2>500</formula2>
    </dataValidation>
    <dataValidation type="textLength" allowBlank="1" showInputMessage="1" showErrorMessage="1" error="Bedankt om uw tekst in te korten tot maximaal 1000 tekens." sqref="A77:D81" xr:uid="{AF74E93D-8A4E-444B-A280-073C70C8D2B4}">
      <formula1>10</formula1>
      <formula2>1000</formula2>
    </dataValidation>
    <dataValidation type="textLength" allowBlank="1" showInputMessage="1" showErrorMessage="1" error="Bedankt om uw tekst in te korten tot 1000 tekens. " sqref="A216:D222" xr:uid="{A9B121C4-4B5F-4129-9326-BF2D7C6D5526}">
      <formula1>10</formula1>
      <formula2>1000</formula2>
    </dataValidation>
    <dataValidation type="textLength" allowBlank="1" showInputMessage="1" showErrorMessage="1" error="Bedankt om uw tekst in te korten tot maximaal 2000 tekens." sqref="A84:D108" xr:uid="{A1F38D97-23F5-4E07-9735-E470BA75DB12}">
      <formula1>10</formula1>
      <formula2>2000</formula2>
    </dataValidation>
  </dataValidations>
  <hyperlinks>
    <hyperlink ref="A16:C16" r:id="rId1" display="U bezorgt dit formulier, met aangepaste naamgeving (NAAM ENTITEIT en PROJECT_) en eventueel met bijlagen, uiterlijk op 15 september 2019 via e-mail aan ActieplanEE@veb.be" xr:uid="{A9F771D4-C05C-4FAD-87B7-EFA44F7E4B17}"/>
    <hyperlink ref="A274" r:id="rId2" display="Handtekening : " xr:uid="{E679B372-35BD-465B-A99D-2A4C96B74E1D}"/>
    <hyperlink ref="A282" r:id="rId3" display="Handtekening : " xr:uid="{557992C5-7415-4589-AEAE-DDA35B4F5C01}"/>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9" r:id="rId7" name="Check Box 5">
              <controlPr defaultSize="0" autoFill="0" autoLine="0" autoPict="0">
                <anchor moveWithCells="1">
                  <from>
                    <xdr:col>0</xdr:col>
                    <xdr:colOff>0</xdr:colOff>
                    <xdr:row>259</xdr:row>
                    <xdr:rowOff>0</xdr:rowOff>
                  </from>
                  <to>
                    <xdr:col>2</xdr:col>
                    <xdr:colOff>571500</xdr:colOff>
                    <xdr:row>260</xdr:row>
                    <xdr:rowOff>22860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0</xdr:colOff>
                    <xdr:row>259</xdr:row>
                    <xdr:rowOff>190500</xdr:rowOff>
                  </from>
                  <to>
                    <xdr:col>2</xdr:col>
                    <xdr:colOff>297180</xdr:colOff>
                    <xdr:row>261</xdr:row>
                    <xdr:rowOff>60960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0</xdr:colOff>
                    <xdr:row>260</xdr:row>
                    <xdr:rowOff>190500</xdr:rowOff>
                  </from>
                  <to>
                    <xdr:col>1</xdr:col>
                    <xdr:colOff>99060</xdr:colOff>
                    <xdr:row>262</xdr:row>
                    <xdr:rowOff>30480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0</xdr:colOff>
                    <xdr:row>266</xdr:row>
                    <xdr:rowOff>0</xdr:rowOff>
                  </from>
                  <to>
                    <xdr:col>0</xdr:col>
                    <xdr:colOff>1409700</xdr:colOff>
                    <xdr:row>267</xdr:row>
                    <xdr:rowOff>15240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0</xdr:colOff>
                    <xdr:row>263</xdr:row>
                    <xdr:rowOff>190500</xdr:rowOff>
                  </from>
                  <to>
                    <xdr:col>1</xdr:col>
                    <xdr:colOff>251460</xdr:colOff>
                    <xdr:row>265</xdr:row>
                    <xdr:rowOff>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0</xdr:col>
                    <xdr:colOff>0</xdr:colOff>
                    <xdr:row>265</xdr:row>
                    <xdr:rowOff>0</xdr:rowOff>
                  </from>
                  <to>
                    <xdr:col>3</xdr:col>
                    <xdr:colOff>228600</xdr:colOff>
                    <xdr:row>266</xdr:row>
                    <xdr:rowOff>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sizeWithCells="1">
                  <from>
                    <xdr:col>0</xdr:col>
                    <xdr:colOff>0</xdr:colOff>
                    <xdr:row>262</xdr:row>
                    <xdr:rowOff>175260</xdr:rowOff>
                  </from>
                  <to>
                    <xdr:col>1</xdr:col>
                    <xdr:colOff>2034540</xdr:colOff>
                    <xdr:row>264</xdr:row>
                    <xdr:rowOff>22860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sizeWithCells="1">
                  <from>
                    <xdr:col>0</xdr:col>
                    <xdr:colOff>0</xdr:colOff>
                    <xdr:row>262</xdr:row>
                    <xdr:rowOff>0</xdr:rowOff>
                  </from>
                  <to>
                    <xdr:col>1</xdr:col>
                    <xdr:colOff>304800</xdr:colOff>
                    <xdr:row>263</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E9FFCB6D-7A7C-4B46-A277-1A3135F8714C}">
          <x14:formula1>
            <xm:f>Blad2!$A$4:$A$15</xm:f>
          </x14:formula1>
          <xm:sqref>C152</xm:sqref>
        </x14:dataValidation>
        <x14:dataValidation type="list" allowBlank="1" showInputMessage="1" showErrorMessage="1" xr:uid="{825EEB39-E595-44C8-BA40-5A32885C144F}">
          <x14:formula1>
            <xm:f>Blad2!$A$1:$A$15</xm:f>
          </x14:formula1>
          <xm:sqref>D131</xm:sqref>
        </x14:dataValidation>
        <x14:dataValidation type="list" allowBlank="1" showInputMessage="1" showErrorMessage="1" xr:uid="{70F0A289-FE0A-43E9-8DAF-D29263286087}">
          <x14:formula1>
            <xm:f>Blad2!$A$24:$A$25</xm:f>
          </x14:formula1>
          <xm:sqref>B114</xm:sqref>
        </x14:dataValidation>
        <x14:dataValidation type="list" allowBlank="1" showInputMessage="1" showErrorMessage="1" xr:uid="{D02170BE-C366-4BD7-BBAE-F21AA95C8405}">
          <x14:formula1>
            <xm:f>Blad2!$C$1:$C$11</xm:f>
          </x14:formula1>
          <xm:sqref>B47</xm:sqref>
        </x14:dataValidation>
        <x14:dataValidation type="list" allowBlank="1" showInputMessage="1" showErrorMessage="1" xr:uid="{BA336F13-482E-4EBC-8835-0ABA7B784422}">
          <x14:formula1>
            <xm:f>Blad2!$E$2:$E$36</xm:f>
          </x14:formula1>
          <xm:sqref>B39</xm:sqref>
        </x14:dataValidation>
        <x14:dataValidation type="list" allowBlank="1" showInputMessage="1" showErrorMessage="1" xr:uid="{35A50E0A-E740-4CE5-960B-64D98AE3A17A}">
          <x14:formula1>
            <xm:f>Blad2!$D$19:$D$22</xm:f>
          </x14:formula1>
          <xm:sqref>C163:D167</xm:sqref>
        </x14:dataValidation>
        <x14:dataValidation type="list" allowBlank="1" showInputMessage="1" showErrorMessage="1" xr:uid="{02433E43-EAAC-4E3F-8A26-0F2516A4E2B2}">
          <x14:formula1>
            <xm:f>Blad2!$B$1:$B$5</xm:f>
          </x14:formula1>
          <xm:sqref>B133:B137</xm:sqref>
        </x14:dataValidation>
        <x14:dataValidation type="list" allowBlank="1" showInputMessage="1" showErrorMessage="1" xr:uid="{2887FCF6-1097-4819-B34B-5C7E7399E406}">
          <x14:formula1>
            <xm:f>Blad2!$A$1:$A$5</xm:f>
          </x14:formula1>
          <xm:sqref>C126:D130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1B987-E9F5-4E1B-AC94-D761E60320B1}">
  <dimension ref="A1:C41"/>
  <sheetViews>
    <sheetView workbookViewId="0">
      <selection activeCell="B1" sqref="B1"/>
    </sheetView>
  </sheetViews>
  <sheetFormatPr defaultRowHeight="14.4" x14ac:dyDescent="0.3"/>
  <cols>
    <col min="1" max="1" width="26.109375" bestFit="1" customWidth="1"/>
    <col min="2" max="2" width="11.5546875" customWidth="1"/>
  </cols>
  <sheetData>
    <row r="1" spans="1:3" x14ac:dyDescent="0.3">
      <c r="A1" t="s">
        <v>106</v>
      </c>
      <c r="B1" s="72" t="e">
        <f>'v1.0.'!C212</f>
        <v>#VALUE!</v>
      </c>
      <c r="C1" t="s">
        <v>125</v>
      </c>
    </row>
    <row r="2" spans="1:3" x14ac:dyDescent="0.3">
      <c r="A2" t="s">
        <v>147</v>
      </c>
      <c r="B2" s="71">
        <v>2.5000000000000001E-2</v>
      </c>
    </row>
    <row r="3" spans="1:3" x14ac:dyDescent="0.3">
      <c r="B3" s="71"/>
    </row>
    <row r="4" spans="1:3" x14ac:dyDescent="0.3">
      <c r="A4" s="80" t="s">
        <v>148</v>
      </c>
      <c r="B4" s="81" t="e">
        <f>SUM($B$7:$B$21)</f>
        <v>#VALUE!</v>
      </c>
      <c r="C4" s="80" t="s">
        <v>125</v>
      </c>
    </row>
    <row r="5" spans="1:3" x14ac:dyDescent="0.3">
      <c r="A5" s="82" t="s">
        <v>149</v>
      </c>
      <c r="B5" s="83" t="e">
        <f>SUM($B$7:$B$41)</f>
        <v>#VALUE!</v>
      </c>
      <c r="C5" s="82" t="s">
        <v>125</v>
      </c>
    </row>
    <row r="7" spans="1:3" x14ac:dyDescent="0.3">
      <c r="A7" s="73" t="s">
        <v>150</v>
      </c>
      <c r="B7" s="74" t="e">
        <f>$B$1*(1+$B$2)</f>
        <v>#VALUE!</v>
      </c>
      <c r="C7" s="75" t="s">
        <v>125</v>
      </c>
    </row>
    <row r="8" spans="1:3" x14ac:dyDescent="0.3">
      <c r="A8" s="29" t="s">
        <v>151</v>
      </c>
      <c r="B8" s="72" t="e">
        <f>B7*(1+$B$2)</f>
        <v>#VALUE!</v>
      </c>
      <c r="C8" s="76" t="s">
        <v>125</v>
      </c>
    </row>
    <row r="9" spans="1:3" x14ac:dyDescent="0.3">
      <c r="A9" s="29" t="s">
        <v>152</v>
      </c>
      <c r="B9" s="72" t="e">
        <f t="shared" ref="B9:B41" si="0">B8*(1+$B$2)</f>
        <v>#VALUE!</v>
      </c>
      <c r="C9" s="76" t="s">
        <v>125</v>
      </c>
    </row>
    <row r="10" spans="1:3" x14ac:dyDescent="0.3">
      <c r="A10" s="29" t="s">
        <v>153</v>
      </c>
      <c r="B10" s="72" t="e">
        <f t="shared" si="0"/>
        <v>#VALUE!</v>
      </c>
      <c r="C10" s="76" t="s">
        <v>125</v>
      </c>
    </row>
    <row r="11" spans="1:3" x14ac:dyDescent="0.3">
      <c r="A11" s="29" t="s">
        <v>154</v>
      </c>
      <c r="B11" s="72" t="e">
        <f t="shared" si="0"/>
        <v>#VALUE!</v>
      </c>
      <c r="C11" s="76" t="s">
        <v>125</v>
      </c>
    </row>
    <row r="12" spans="1:3" x14ac:dyDescent="0.3">
      <c r="A12" s="29" t="s">
        <v>155</v>
      </c>
      <c r="B12" s="72" t="e">
        <f t="shared" si="0"/>
        <v>#VALUE!</v>
      </c>
      <c r="C12" s="76" t="s">
        <v>125</v>
      </c>
    </row>
    <row r="13" spans="1:3" x14ac:dyDescent="0.3">
      <c r="A13" s="29" t="s">
        <v>156</v>
      </c>
      <c r="B13" s="72" t="e">
        <f t="shared" si="0"/>
        <v>#VALUE!</v>
      </c>
      <c r="C13" s="76" t="s">
        <v>125</v>
      </c>
    </row>
    <row r="14" spans="1:3" x14ac:dyDescent="0.3">
      <c r="A14" s="29" t="s">
        <v>157</v>
      </c>
      <c r="B14" s="72" t="e">
        <f t="shared" si="0"/>
        <v>#VALUE!</v>
      </c>
      <c r="C14" s="76" t="s">
        <v>125</v>
      </c>
    </row>
    <row r="15" spans="1:3" x14ac:dyDescent="0.3">
      <c r="A15" s="29" t="s">
        <v>158</v>
      </c>
      <c r="B15" s="72" t="e">
        <f t="shared" si="0"/>
        <v>#VALUE!</v>
      </c>
      <c r="C15" s="76" t="s">
        <v>125</v>
      </c>
    </row>
    <row r="16" spans="1:3" x14ac:dyDescent="0.3">
      <c r="A16" s="29" t="s">
        <v>159</v>
      </c>
      <c r="B16" s="72" t="e">
        <f t="shared" si="0"/>
        <v>#VALUE!</v>
      </c>
      <c r="C16" s="76" t="s">
        <v>125</v>
      </c>
    </row>
    <row r="17" spans="1:3" x14ac:dyDescent="0.3">
      <c r="A17" s="29" t="s">
        <v>160</v>
      </c>
      <c r="B17" s="72" t="e">
        <f t="shared" si="0"/>
        <v>#VALUE!</v>
      </c>
      <c r="C17" s="76" t="s">
        <v>125</v>
      </c>
    </row>
    <row r="18" spans="1:3" x14ac:dyDescent="0.3">
      <c r="A18" s="29" t="s">
        <v>161</v>
      </c>
      <c r="B18" s="72" t="e">
        <f t="shared" si="0"/>
        <v>#VALUE!</v>
      </c>
      <c r="C18" s="76" t="s">
        <v>125</v>
      </c>
    </row>
    <row r="19" spans="1:3" x14ac:dyDescent="0.3">
      <c r="A19" s="29" t="s">
        <v>162</v>
      </c>
      <c r="B19" s="72" t="e">
        <f t="shared" si="0"/>
        <v>#VALUE!</v>
      </c>
      <c r="C19" s="76" t="s">
        <v>125</v>
      </c>
    </row>
    <row r="20" spans="1:3" x14ac:dyDescent="0.3">
      <c r="A20" s="29" t="s">
        <v>163</v>
      </c>
      <c r="B20" s="72" t="e">
        <f t="shared" si="0"/>
        <v>#VALUE!</v>
      </c>
      <c r="C20" s="76" t="s">
        <v>125</v>
      </c>
    </row>
    <row r="21" spans="1:3" x14ac:dyDescent="0.3">
      <c r="A21" s="77" t="s">
        <v>164</v>
      </c>
      <c r="B21" s="78" t="e">
        <f t="shared" si="0"/>
        <v>#VALUE!</v>
      </c>
      <c r="C21" s="79" t="s">
        <v>125</v>
      </c>
    </row>
    <row r="22" spans="1:3" x14ac:dyDescent="0.3">
      <c r="A22" s="73" t="s">
        <v>165</v>
      </c>
      <c r="B22" s="74" t="e">
        <f t="shared" si="0"/>
        <v>#VALUE!</v>
      </c>
      <c r="C22" s="75" t="s">
        <v>125</v>
      </c>
    </row>
    <row r="23" spans="1:3" x14ac:dyDescent="0.3">
      <c r="A23" s="29" t="s">
        <v>166</v>
      </c>
      <c r="B23" s="72" t="e">
        <f t="shared" si="0"/>
        <v>#VALUE!</v>
      </c>
      <c r="C23" s="76" t="s">
        <v>125</v>
      </c>
    </row>
    <row r="24" spans="1:3" x14ac:dyDescent="0.3">
      <c r="A24" s="29" t="s">
        <v>167</v>
      </c>
      <c r="B24" s="72" t="e">
        <f t="shared" si="0"/>
        <v>#VALUE!</v>
      </c>
      <c r="C24" s="76" t="s">
        <v>125</v>
      </c>
    </row>
    <row r="25" spans="1:3" x14ac:dyDescent="0.3">
      <c r="A25" s="29" t="s">
        <v>168</v>
      </c>
      <c r="B25" s="72" t="e">
        <f t="shared" si="0"/>
        <v>#VALUE!</v>
      </c>
      <c r="C25" s="76" t="s">
        <v>125</v>
      </c>
    </row>
    <row r="26" spans="1:3" x14ac:dyDescent="0.3">
      <c r="A26" s="29" t="s">
        <v>169</v>
      </c>
      <c r="B26" s="72" t="e">
        <f t="shared" si="0"/>
        <v>#VALUE!</v>
      </c>
      <c r="C26" s="76" t="s">
        <v>125</v>
      </c>
    </row>
    <row r="27" spans="1:3" x14ac:dyDescent="0.3">
      <c r="A27" s="29" t="s">
        <v>170</v>
      </c>
      <c r="B27" s="72" t="e">
        <f t="shared" si="0"/>
        <v>#VALUE!</v>
      </c>
      <c r="C27" s="76" t="s">
        <v>125</v>
      </c>
    </row>
    <row r="28" spans="1:3" x14ac:dyDescent="0.3">
      <c r="A28" s="29" t="s">
        <v>171</v>
      </c>
      <c r="B28" s="72" t="e">
        <f t="shared" si="0"/>
        <v>#VALUE!</v>
      </c>
      <c r="C28" s="76" t="s">
        <v>125</v>
      </c>
    </row>
    <row r="29" spans="1:3" x14ac:dyDescent="0.3">
      <c r="A29" s="29" t="s">
        <v>172</v>
      </c>
      <c r="B29" s="72" t="e">
        <f t="shared" si="0"/>
        <v>#VALUE!</v>
      </c>
      <c r="C29" s="76" t="s">
        <v>125</v>
      </c>
    </row>
    <row r="30" spans="1:3" x14ac:dyDescent="0.3">
      <c r="A30" s="29" t="s">
        <v>173</v>
      </c>
      <c r="B30" s="72" t="e">
        <f t="shared" si="0"/>
        <v>#VALUE!</v>
      </c>
      <c r="C30" s="76" t="s">
        <v>125</v>
      </c>
    </row>
    <row r="31" spans="1:3" x14ac:dyDescent="0.3">
      <c r="A31" s="29" t="s">
        <v>174</v>
      </c>
      <c r="B31" s="72" t="e">
        <f t="shared" si="0"/>
        <v>#VALUE!</v>
      </c>
      <c r="C31" s="76" t="s">
        <v>125</v>
      </c>
    </row>
    <row r="32" spans="1:3" x14ac:dyDescent="0.3">
      <c r="A32" s="29" t="s">
        <v>175</v>
      </c>
      <c r="B32" s="72" t="e">
        <f t="shared" si="0"/>
        <v>#VALUE!</v>
      </c>
      <c r="C32" s="76" t="s">
        <v>125</v>
      </c>
    </row>
    <row r="33" spans="1:3" x14ac:dyDescent="0.3">
      <c r="A33" s="29" t="s">
        <v>176</v>
      </c>
      <c r="B33" s="72" t="e">
        <f t="shared" si="0"/>
        <v>#VALUE!</v>
      </c>
      <c r="C33" s="76" t="s">
        <v>125</v>
      </c>
    </row>
    <row r="34" spans="1:3" x14ac:dyDescent="0.3">
      <c r="A34" s="29" t="s">
        <v>177</v>
      </c>
      <c r="B34" s="72" t="e">
        <f t="shared" si="0"/>
        <v>#VALUE!</v>
      </c>
      <c r="C34" s="76" t="s">
        <v>125</v>
      </c>
    </row>
    <row r="35" spans="1:3" x14ac:dyDescent="0.3">
      <c r="A35" s="29" t="s">
        <v>178</v>
      </c>
      <c r="B35" s="72" t="e">
        <f t="shared" si="0"/>
        <v>#VALUE!</v>
      </c>
      <c r="C35" s="76" t="s">
        <v>125</v>
      </c>
    </row>
    <row r="36" spans="1:3" x14ac:dyDescent="0.3">
      <c r="A36" s="29" t="s">
        <v>179</v>
      </c>
      <c r="B36" s="72" t="e">
        <f t="shared" si="0"/>
        <v>#VALUE!</v>
      </c>
      <c r="C36" s="76" t="s">
        <v>125</v>
      </c>
    </row>
    <row r="37" spans="1:3" x14ac:dyDescent="0.3">
      <c r="A37" s="29" t="s">
        <v>180</v>
      </c>
      <c r="B37" s="72" t="e">
        <f t="shared" si="0"/>
        <v>#VALUE!</v>
      </c>
      <c r="C37" s="76" t="s">
        <v>125</v>
      </c>
    </row>
    <row r="38" spans="1:3" x14ac:dyDescent="0.3">
      <c r="A38" s="29" t="s">
        <v>181</v>
      </c>
      <c r="B38" s="72" t="e">
        <f t="shared" si="0"/>
        <v>#VALUE!</v>
      </c>
      <c r="C38" s="76" t="s">
        <v>125</v>
      </c>
    </row>
    <row r="39" spans="1:3" x14ac:dyDescent="0.3">
      <c r="A39" s="29" t="s">
        <v>182</v>
      </c>
      <c r="B39" s="72" t="e">
        <f t="shared" si="0"/>
        <v>#VALUE!</v>
      </c>
      <c r="C39" s="76" t="s">
        <v>125</v>
      </c>
    </row>
    <row r="40" spans="1:3" x14ac:dyDescent="0.3">
      <c r="A40" s="29" t="s">
        <v>183</v>
      </c>
      <c r="B40" s="72" t="e">
        <f t="shared" si="0"/>
        <v>#VALUE!</v>
      </c>
      <c r="C40" s="76" t="s">
        <v>125</v>
      </c>
    </row>
    <row r="41" spans="1:3" x14ac:dyDescent="0.3">
      <c r="A41" s="77" t="s">
        <v>184</v>
      </c>
      <c r="B41" s="78" t="e">
        <f t="shared" si="0"/>
        <v>#VALUE!</v>
      </c>
      <c r="C41" s="79" t="s">
        <v>125</v>
      </c>
    </row>
  </sheetData>
  <sheetProtection algorithmName="SHA-512" hashValue="9AhzLqLEtMUl9uFX1pFH2RloSdtpLCm7DQoLdLDJU59tGBmlRS1YUSzMzmb2Bv7w/GUWfH80cdUkkUdYdB6SOA==" saltValue="UoYOC2/jpDaJAerhfKLLaQ==" spinCount="100000" sheet="1" objects="1" scenarios="1"/>
  <phoneticPr fontId="2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A552C-2EF1-4141-8564-AB095CEC572D}">
  <dimension ref="A1:AB7"/>
  <sheetViews>
    <sheetView topLeftCell="G1" workbookViewId="0">
      <selection activeCell="I2" sqref="I2"/>
    </sheetView>
  </sheetViews>
  <sheetFormatPr defaultRowHeight="14.4" x14ac:dyDescent="0.3"/>
  <cols>
    <col min="1" max="1" width="25.5546875" customWidth="1"/>
    <col min="2" max="2" width="27.5546875" bestFit="1" customWidth="1"/>
    <col min="3" max="3" width="30.44140625" customWidth="1"/>
    <col min="4" max="4" width="27.6640625" customWidth="1"/>
    <col min="5" max="5" width="40.6640625" customWidth="1"/>
    <col min="6" max="6" width="43.44140625" customWidth="1"/>
    <col min="7" max="7" width="34.6640625" customWidth="1"/>
    <col min="8" max="9" width="37.6640625" customWidth="1"/>
    <col min="10" max="10" width="36.5546875" customWidth="1"/>
    <col min="11" max="11" width="37" customWidth="1"/>
    <col min="12" max="13" width="35.5546875" customWidth="1"/>
    <col min="14" max="14" width="16.6640625" customWidth="1"/>
    <col min="15" max="15" width="28" customWidth="1"/>
    <col min="16" max="16" width="15.6640625" customWidth="1"/>
    <col min="17" max="17" width="19.6640625" customWidth="1"/>
    <col min="18" max="18" width="16.44140625" customWidth="1"/>
    <col min="19" max="19" width="31.33203125" customWidth="1"/>
    <col min="20" max="20" width="15.6640625" customWidth="1"/>
    <col min="21" max="21" width="16.6640625" customWidth="1"/>
    <col min="22" max="22" width="15.5546875" customWidth="1"/>
    <col min="23" max="23" width="20.5546875" bestFit="1" customWidth="1"/>
    <col min="24" max="24" width="20.33203125" bestFit="1" customWidth="1"/>
    <col min="25" max="25" width="25.33203125" bestFit="1" customWidth="1"/>
    <col min="26" max="26" width="32.6640625" bestFit="1" customWidth="1"/>
    <col min="27" max="27" width="19.6640625" bestFit="1" customWidth="1"/>
    <col min="28" max="28" width="14.33203125" customWidth="1"/>
  </cols>
  <sheetData>
    <row r="1" spans="1:28" x14ac:dyDescent="0.3">
      <c r="A1" s="9" t="s">
        <v>185</v>
      </c>
      <c r="B1" s="9" t="s">
        <v>186</v>
      </c>
      <c r="C1" s="9" t="s">
        <v>187</v>
      </c>
      <c r="D1" s="9" t="s">
        <v>188</v>
      </c>
      <c r="E1" s="9" t="s">
        <v>189</v>
      </c>
      <c r="F1" s="9" t="s">
        <v>190</v>
      </c>
      <c r="G1" s="9" t="s">
        <v>191</v>
      </c>
      <c r="H1" s="9" t="s">
        <v>192</v>
      </c>
      <c r="I1" s="9" t="s">
        <v>193</v>
      </c>
      <c r="J1" s="9" t="s">
        <v>194</v>
      </c>
      <c r="K1" s="9" t="s">
        <v>195</v>
      </c>
      <c r="L1" t="s">
        <v>196</v>
      </c>
      <c r="M1" s="34" t="s">
        <v>197</v>
      </c>
      <c r="N1" s="34" t="s">
        <v>198</v>
      </c>
      <c r="O1" s="9" t="s">
        <v>199</v>
      </c>
      <c r="P1" s="34" t="s">
        <v>200</v>
      </c>
      <c r="Q1" s="34" t="s">
        <v>201</v>
      </c>
      <c r="R1" s="34" t="s">
        <v>202</v>
      </c>
      <c r="S1" s="9" t="s">
        <v>203</v>
      </c>
      <c r="T1" s="34" t="s">
        <v>204</v>
      </c>
      <c r="U1" s="9" t="s">
        <v>205</v>
      </c>
      <c r="V1" s="9" t="s">
        <v>206</v>
      </c>
      <c r="W1" s="9" t="s">
        <v>207</v>
      </c>
      <c r="X1" s="9" t="s">
        <v>208</v>
      </c>
      <c r="Y1" s="9" t="s">
        <v>209</v>
      </c>
      <c r="Z1" s="9" t="s">
        <v>210</v>
      </c>
      <c r="AA1" s="9" t="s">
        <v>211</v>
      </c>
    </row>
    <row r="2" spans="1:28" x14ac:dyDescent="0.3">
      <c r="B2" t="str">
        <f>'v1.0.'!B39</f>
        <v>Klik hier als u tekst wil invoeren.</v>
      </c>
      <c r="I2" t="e">
        <f>'v1.0.'!C200</f>
        <v>#VALUE!</v>
      </c>
      <c r="J2" t="e">
        <f>'v1.0.'!C205</f>
        <v>#VALUE!</v>
      </c>
      <c r="K2" t="e">
        <f>'v1.0.'!C213</f>
        <v>#VALUE!</v>
      </c>
      <c r="L2" t="e">
        <f>'v1.0.'!#REF!</f>
        <v>#REF!</v>
      </c>
      <c r="M2" t="str">
        <f>'v1.0.'!C229</f>
        <v>Waarde invullen</v>
      </c>
      <c r="N2" t="e">
        <f>IF('v1.0.'!C236="U bedrag wordt afgetopt op 250000 euro.",250000,'v1.0.'!C235)</f>
        <v>#VALUE!</v>
      </c>
      <c r="Q2">
        <f>'v1.0.'!B114</f>
        <v>0</v>
      </c>
      <c r="T2" t="str">
        <f>'v1.0.'!C230</f>
        <v>Waarde invullen</v>
      </c>
      <c r="U2" t="e">
        <f>'v1.0.'!C229-Tabel2[[#This Row],[Toegekend budget ]]-'v1.0.'!C230</f>
        <v>#VALUE!</v>
      </c>
      <c r="V2" t="e">
        <f>'v1.0.'!C203</f>
        <v>#VALUE!</v>
      </c>
      <c r="W2" t="str">
        <f>'v1.0.'!C181</f>
        <v>Waarde invullen</v>
      </c>
      <c r="X2" t="str">
        <f>'v1.0.'!C182</f>
        <v>Waarde invullen</v>
      </c>
      <c r="Y2" t="e">
        <f>'v1.0.'!C184</f>
        <v>#VALUE!</v>
      </c>
      <c r="Z2" t="e">
        <f>'v1.0.'!C198</f>
        <v>#VALUE!</v>
      </c>
    </row>
    <row r="6" spans="1:28" x14ac:dyDescent="0.3">
      <c r="A6" s="9" t="s">
        <v>212</v>
      </c>
      <c r="B6" s="9" t="s">
        <v>213</v>
      </c>
      <c r="C6" s="9" t="s">
        <v>214</v>
      </c>
      <c r="D6" s="9" t="s">
        <v>215</v>
      </c>
      <c r="E6" s="9" t="s">
        <v>216</v>
      </c>
      <c r="F6" s="9" t="s">
        <v>217</v>
      </c>
      <c r="G6" s="9" t="s">
        <v>218</v>
      </c>
      <c r="H6" s="9" t="s">
        <v>219</v>
      </c>
      <c r="I6" s="9" t="s">
        <v>220</v>
      </c>
      <c r="J6" s="9" t="s">
        <v>221</v>
      </c>
      <c r="K6" s="9" t="s">
        <v>222</v>
      </c>
      <c r="L6" s="9" t="s">
        <v>223</v>
      </c>
      <c r="M6" s="9"/>
      <c r="N6" s="38"/>
      <c r="O6" s="38"/>
      <c r="P6" s="9"/>
      <c r="Q6" s="38"/>
      <c r="R6" s="38"/>
      <c r="S6" s="38"/>
      <c r="T6" s="9"/>
      <c r="U6" s="38"/>
      <c r="V6" s="9"/>
      <c r="W6" s="9"/>
      <c r="X6" s="9"/>
      <c r="Y6" s="9"/>
      <c r="Z6" s="9"/>
      <c r="AA6" s="9"/>
      <c r="AB6" s="9"/>
    </row>
    <row r="7" spans="1:28" x14ac:dyDescent="0.3">
      <c r="A7" t="str">
        <f>'v1.0.'!B39</f>
        <v>Klik hier als u tekst wil invoeren.</v>
      </c>
      <c r="B7" t="str">
        <f>'v1.0.'!B52</f>
        <v>Klik hier als u tekst wil invoeren.</v>
      </c>
      <c r="C7" t="str">
        <f>'v1.0.'!B57</f>
        <v>Klik hier als u tekst wil invoeren.</v>
      </c>
      <c r="D7" s="37" t="str">
        <f>'v1.0.'!B58</f>
        <v>Klik hier als u tekst wil invoeren.</v>
      </c>
      <c r="E7" t="str">
        <f>'v1.0.'!B61</f>
        <v>Klik hier als u tekst wil invoeren.</v>
      </c>
      <c r="F7" t="str">
        <f>'v1.0.'!B63</f>
        <v>Klik hier als u tekst wil invoeren.</v>
      </c>
      <c r="G7" s="37" t="str">
        <f>'v1.0.'!B64</f>
        <v>Klik hier als u tekst wil invoeren.</v>
      </c>
      <c r="H7" t="str">
        <f>'v1.0.'!B62</f>
        <v>Klik hier als u tekst wil invoeren.</v>
      </c>
    </row>
  </sheetData>
  <sheetProtection algorithmName="SHA-512" hashValue="iisCiFYit5a10amRWRRmte9RgLD1ZEhMeu9jpcSEUH5ort7f6M8FRtraTptiQY7LsKX4/myLFmuOhKYoSCtZEA==" saltValue="DMhvCMQ0D1uRPa/LhAH8Bg==" spinCount="100000" sheet="1" objects="1" scenarios="1"/>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FAFF-E055-4910-9174-86FE21642A0B}">
  <dimension ref="A1:F84"/>
  <sheetViews>
    <sheetView workbookViewId="0">
      <selection activeCell="C11" sqref="C11"/>
    </sheetView>
  </sheetViews>
  <sheetFormatPr defaultRowHeight="14.4" x14ac:dyDescent="0.3"/>
  <cols>
    <col min="1" max="2" width="21.33203125" customWidth="1"/>
    <col min="3" max="4" width="63.33203125" customWidth="1"/>
    <col min="5" max="5" width="40.44140625" customWidth="1"/>
  </cols>
  <sheetData>
    <row r="1" spans="1:5" ht="15" thickBot="1" x14ac:dyDescent="0.35">
      <c r="A1" t="s">
        <v>224</v>
      </c>
      <c r="B1" t="s">
        <v>225</v>
      </c>
      <c r="C1" s="2" t="s">
        <v>226</v>
      </c>
      <c r="D1" s="2" t="s">
        <v>227</v>
      </c>
    </row>
    <row r="2" spans="1:5" ht="15" thickBot="1" x14ac:dyDescent="0.35">
      <c r="A2" t="s">
        <v>228</v>
      </c>
      <c r="B2" t="s">
        <v>229</v>
      </c>
      <c r="C2" s="2" t="s">
        <v>230</v>
      </c>
      <c r="D2" s="2" t="s">
        <v>231</v>
      </c>
      <c r="E2" s="35" t="s">
        <v>232</v>
      </c>
    </row>
    <row r="3" spans="1:5" ht="15" thickBot="1" x14ac:dyDescent="0.35">
      <c r="A3" t="s">
        <v>233</v>
      </c>
      <c r="B3" t="s">
        <v>234</v>
      </c>
      <c r="C3" s="2" t="s">
        <v>235</v>
      </c>
      <c r="D3" s="2" t="s">
        <v>236</v>
      </c>
      <c r="E3" s="35" t="s">
        <v>237</v>
      </c>
    </row>
    <row r="4" spans="1:5" ht="29.4" thickBot="1" x14ac:dyDescent="0.35">
      <c r="A4" t="s">
        <v>238</v>
      </c>
      <c r="B4" t="s">
        <v>239</v>
      </c>
      <c r="C4" s="2" t="s">
        <v>240</v>
      </c>
      <c r="D4" s="2" t="s">
        <v>241</v>
      </c>
      <c r="E4" s="35" t="s">
        <v>242</v>
      </c>
    </row>
    <row r="5" spans="1:5" ht="15" thickBot="1" x14ac:dyDescent="0.35">
      <c r="A5" t="s">
        <v>243</v>
      </c>
      <c r="B5" t="s">
        <v>244</v>
      </c>
      <c r="C5" s="2" t="s">
        <v>245</v>
      </c>
      <c r="D5" s="2" t="s">
        <v>246</v>
      </c>
      <c r="E5" s="35" t="s">
        <v>247</v>
      </c>
    </row>
    <row r="6" spans="1:5" ht="15" thickBot="1" x14ac:dyDescent="0.35">
      <c r="C6" s="2" t="s">
        <v>248</v>
      </c>
      <c r="D6" s="2" t="s">
        <v>249</v>
      </c>
      <c r="E6" s="35" t="s">
        <v>250</v>
      </c>
    </row>
    <row r="7" spans="1:5" ht="29.4" thickBot="1" x14ac:dyDescent="0.35">
      <c r="C7" s="2" t="s">
        <v>251</v>
      </c>
      <c r="D7" s="2" t="s">
        <v>252</v>
      </c>
      <c r="E7" s="35" t="s">
        <v>253</v>
      </c>
    </row>
    <row r="8" spans="1:5" ht="15" thickBot="1" x14ac:dyDescent="0.35">
      <c r="C8" s="2" t="s">
        <v>254</v>
      </c>
      <c r="D8" s="2" t="s">
        <v>255</v>
      </c>
      <c r="E8" s="35" t="s">
        <v>256</v>
      </c>
    </row>
    <row r="9" spans="1:5" ht="15" thickBot="1" x14ac:dyDescent="0.35">
      <c r="C9" s="2" t="s">
        <v>257</v>
      </c>
      <c r="D9" s="2" t="s">
        <v>258</v>
      </c>
      <c r="E9" s="35" t="s">
        <v>259</v>
      </c>
    </row>
    <row r="10" spans="1:5" ht="15" thickBot="1" x14ac:dyDescent="0.35">
      <c r="C10" s="2" t="s">
        <v>260</v>
      </c>
      <c r="D10" s="2" t="s">
        <v>261</v>
      </c>
      <c r="E10" s="35" t="s">
        <v>262</v>
      </c>
    </row>
    <row r="11" spans="1:5" ht="15" thickBot="1" x14ac:dyDescent="0.35">
      <c r="C11" s="2" t="s">
        <v>263</v>
      </c>
      <c r="D11" s="2" t="s">
        <v>264</v>
      </c>
      <c r="E11" s="35" t="s">
        <v>265</v>
      </c>
    </row>
    <row r="12" spans="1:5" ht="15" thickBot="1" x14ac:dyDescent="0.35">
      <c r="A12" t="s">
        <v>266</v>
      </c>
      <c r="E12" s="35" t="s">
        <v>267</v>
      </c>
    </row>
    <row r="13" spans="1:5" ht="15" thickBot="1" x14ac:dyDescent="0.35">
      <c r="A13" t="s">
        <v>268</v>
      </c>
      <c r="E13" s="35" t="s">
        <v>269</v>
      </c>
    </row>
    <row r="14" spans="1:5" ht="15" thickBot="1" x14ac:dyDescent="0.35">
      <c r="A14" t="s">
        <v>270</v>
      </c>
      <c r="E14" s="35" t="s">
        <v>271</v>
      </c>
    </row>
    <row r="15" spans="1:5" ht="15" thickBot="1" x14ac:dyDescent="0.35">
      <c r="A15" t="s">
        <v>272</v>
      </c>
      <c r="E15" s="35" t="s">
        <v>273</v>
      </c>
    </row>
    <row r="16" spans="1:5" ht="29.4" thickBot="1" x14ac:dyDescent="0.35">
      <c r="E16" s="35" t="s">
        <v>274</v>
      </c>
    </row>
    <row r="17" spans="1:5" ht="15" thickBot="1" x14ac:dyDescent="0.35">
      <c r="A17" t="s">
        <v>275</v>
      </c>
      <c r="E17" s="35" t="s">
        <v>276</v>
      </c>
    </row>
    <row r="18" spans="1:5" ht="29.4" thickBot="1" x14ac:dyDescent="0.35">
      <c r="E18" s="35" t="s">
        <v>277</v>
      </c>
    </row>
    <row r="19" spans="1:5" ht="15" thickBot="1" x14ac:dyDescent="0.35">
      <c r="D19" t="s">
        <v>278</v>
      </c>
      <c r="E19" s="35" t="s">
        <v>279</v>
      </c>
    </row>
    <row r="20" spans="1:5" ht="15" thickBot="1" x14ac:dyDescent="0.35">
      <c r="A20" t="s">
        <v>280</v>
      </c>
      <c r="D20" t="s">
        <v>281</v>
      </c>
      <c r="E20" s="35" t="s">
        <v>282</v>
      </c>
    </row>
    <row r="21" spans="1:5" ht="15" thickBot="1" x14ac:dyDescent="0.35">
      <c r="A21" t="s">
        <v>283</v>
      </c>
      <c r="D21" t="s">
        <v>284</v>
      </c>
      <c r="E21" s="35" t="s">
        <v>285</v>
      </c>
    </row>
    <row r="22" spans="1:5" ht="15" thickBot="1" x14ac:dyDescent="0.35">
      <c r="D22" t="s">
        <v>286</v>
      </c>
      <c r="E22" s="35" t="s">
        <v>287</v>
      </c>
    </row>
    <row r="23" spans="1:5" ht="15" thickBot="1" x14ac:dyDescent="0.35">
      <c r="E23" s="35" t="s">
        <v>288</v>
      </c>
    </row>
    <row r="24" spans="1:5" ht="15" thickBot="1" x14ac:dyDescent="0.35">
      <c r="A24" t="s">
        <v>289</v>
      </c>
      <c r="E24" s="35" t="s">
        <v>290</v>
      </c>
    </row>
    <row r="25" spans="1:5" ht="15" thickBot="1" x14ac:dyDescent="0.35">
      <c r="A25" t="s">
        <v>291</v>
      </c>
      <c r="E25" s="35" t="s">
        <v>292</v>
      </c>
    </row>
    <row r="26" spans="1:5" ht="15" thickBot="1" x14ac:dyDescent="0.35">
      <c r="E26" s="35" t="s">
        <v>293</v>
      </c>
    </row>
    <row r="27" spans="1:5" ht="29.4" thickBot="1" x14ac:dyDescent="0.35">
      <c r="E27" s="35" t="s">
        <v>294</v>
      </c>
    </row>
    <row r="28" spans="1:5" ht="29.4" thickBot="1" x14ac:dyDescent="0.35">
      <c r="E28" s="35" t="s">
        <v>295</v>
      </c>
    </row>
    <row r="29" spans="1:5" ht="29.4" thickBot="1" x14ac:dyDescent="0.35">
      <c r="E29" s="35" t="s">
        <v>296</v>
      </c>
    </row>
    <row r="30" spans="1:5" ht="29.4" thickBot="1" x14ac:dyDescent="0.35">
      <c r="E30" s="36" t="s">
        <v>297</v>
      </c>
    </row>
    <row r="31" spans="1:5" ht="29.4" thickBot="1" x14ac:dyDescent="0.35">
      <c r="E31" s="35" t="s">
        <v>298</v>
      </c>
    </row>
    <row r="32" spans="1:5" ht="15" thickBot="1" x14ac:dyDescent="0.35">
      <c r="E32" s="35" t="s">
        <v>299</v>
      </c>
    </row>
    <row r="33" spans="5:6" ht="15" thickBot="1" x14ac:dyDescent="0.35">
      <c r="E33" s="35" t="s">
        <v>300</v>
      </c>
    </row>
    <row r="34" spans="5:6" ht="15" thickBot="1" x14ac:dyDescent="0.35">
      <c r="E34" s="35" t="s">
        <v>301</v>
      </c>
    </row>
    <row r="35" spans="5:6" ht="15" thickBot="1" x14ac:dyDescent="0.35">
      <c r="E35" s="35" t="s">
        <v>302</v>
      </c>
      <c r="F35" s="39"/>
    </row>
    <row r="36" spans="5:6" ht="15" thickBot="1" x14ac:dyDescent="0.35">
      <c r="E36" s="36" t="s">
        <v>303</v>
      </c>
    </row>
    <row r="37" spans="5:6" x14ac:dyDescent="0.3">
      <c r="E37" s="26"/>
    </row>
    <row r="38" spans="5:6" x14ac:dyDescent="0.3">
      <c r="E38" s="26"/>
    </row>
    <row r="39" spans="5:6" x14ac:dyDescent="0.3">
      <c r="E39" s="26"/>
    </row>
    <row r="40" spans="5:6" x14ac:dyDescent="0.3">
      <c r="E40" s="26"/>
    </row>
    <row r="41" spans="5:6" x14ac:dyDescent="0.3">
      <c r="E41" s="26"/>
    </row>
    <row r="42" spans="5:6" x14ac:dyDescent="0.3">
      <c r="E42" s="26"/>
    </row>
    <row r="43" spans="5:6" x14ac:dyDescent="0.3">
      <c r="E43" s="26"/>
    </row>
    <row r="44" spans="5:6" x14ac:dyDescent="0.3">
      <c r="E44" s="26"/>
    </row>
    <row r="45" spans="5:6" x14ac:dyDescent="0.3">
      <c r="E45" s="26"/>
    </row>
    <row r="46" spans="5:6" x14ac:dyDescent="0.3">
      <c r="E46" s="26"/>
    </row>
    <row r="47" spans="5:6" x14ac:dyDescent="0.3">
      <c r="E47" s="26"/>
    </row>
    <row r="48" spans="5:6" x14ac:dyDescent="0.3">
      <c r="E48" s="26"/>
    </row>
    <row r="49" spans="5:5" x14ac:dyDescent="0.3">
      <c r="E49" s="26"/>
    </row>
    <row r="50" spans="5:5" x14ac:dyDescent="0.3">
      <c r="E50" s="26"/>
    </row>
    <row r="51" spans="5:5" x14ac:dyDescent="0.3">
      <c r="E51" s="26"/>
    </row>
    <row r="52" spans="5:5" x14ac:dyDescent="0.3">
      <c r="E52" s="26"/>
    </row>
    <row r="53" spans="5:5" x14ac:dyDescent="0.3">
      <c r="E53" s="26"/>
    </row>
    <row r="54" spans="5:5" x14ac:dyDescent="0.3">
      <c r="E54" s="26"/>
    </row>
    <row r="55" spans="5:5" x14ac:dyDescent="0.3">
      <c r="E55" s="26"/>
    </row>
    <row r="56" spans="5:5" x14ac:dyDescent="0.3">
      <c r="E56" s="26"/>
    </row>
    <row r="57" spans="5:5" x14ac:dyDescent="0.3">
      <c r="E57" s="26"/>
    </row>
    <row r="58" spans="5:5" x14ac:dyDescent="0.3">
      <c r="E58" s="26"/>
    </row>
    <row r="59" spans="5:5" x14ac:dyDescent="0.3">
      <c r="E59" s="26"/>
    </row>
    <row r="60" spans="5:5" x14ac:dyDescent="0.3">
      <c r="E60" s="26"/>
    </row>
    <row r="61" spans="5:5" x14ac:dyDescent="0.3">
      <c r="E61" s="26"/>
    </row>
    <row r="62" spans="5:5" x14ac:dyDescent="0.3">
      <c r="E62" s="26"/>
    </row>
    <row r="63" spans="5:5" x14ac:dyDescent="0.3">
      <c r="E63" s="26"/>
    </row>
    <row r="64" spans="5:5" x14ac:dyDescent="0.3">
      <c r="E64" s="26"/>
    </row>
    <row r="65" spans="5:5" x14ac:dyDescent="0.3">
      <c r="E65" s="26"/>
    </row>
    <row r="66" spans="5:5" x14ac:dyDescent="0.3">
      <c r="E66" s="26"/>
    </row>
    <row r="67" spans="5:5" x14ac:dyDescent="0.3">
      <c r="E67" s="26"/>
    </row>
    <row r="68" spans="5:5" x14ac:dyDescent="0.3">
      <c r="E68" s="26"/>
    </row>
    <row r="69" spans="5:5" x14ac:dyDescent="0.3">
      <c r="E69" s="26"/>
    </row>
    <row r="70" spans="5:5" x14ac:dyDescent="0.3">
      <c r="E70" s="26"/>
    </row>
    <row r="71" spans="5:5" x14ac:dyDescent="0.3">
      <c r="E71" s="26"/>
    </row>
    <row r="72" spans="5:5" x14ac:dyDescent="0.3">
      <c r="E72" s="26"/>
    </row>
    <row r="73" spans="5:5" x14ac:dyDescent="0.3">
      <c r="E73" s="26"/>
    </row>
    <row r="74" spans="5:5" x14ac:dyDescent="0.3">
      <c r="E74" s="26"/>
    </row>
    <row r="75" spans="5:5" x14ac:dyDescent="0.3">
      <c r="E75" s="26"/>
    </row>
    <row r="76" spans="5:5" x14ac:dyDescent="0.3">
      <c r="E76" s="26"/>
    </row>
    <row r="77" spans="5:5" x14ac:dyDescent="0.3">
      <c r="E77" s="26"/>
    </row>
    <row r="78" spans="5:5" x14ac:dyDescent="0.3">
      <c r="E78" s="26"/>
    </row>
    <row r="79" spans="5:5" x14ac:dyDescent="0.3">
      <c r="E79" s="26"/>
    </row>
    <row r="80" spans="5:5" x14ac:dyDescent="0.3">
      <c r="E80" s="26"/>
    </row>
    <row r="81" spans="5:5" x14ac:dyDescent="0.3">
      <c r="E81" s="26"/>
    </row>
    <row r="82" spans="5:5" x14ac:dyDescent="0.3">
      <c r="E82" s="26"/>
    </row>
    <row r="83" spans="5:5" x14ac:dyDescent="0.3">
      <c r="E83" s="26"/>
    </row>
    <row r="84" spans="5:5" x14ac:dyDescent="0.3">
      <c r="E84" s="26"/>
    </row>
  </sheetData>
  <sheetProtection algorithmName="SHA-512" hashValue="8+L/L4pM4ZC8xQXkM82RUTbF7jXIhCHDS/Mz9xNAokcztCdZz63po0xnXo0zAYE589OnEVCO9N8odkEgTppz1A==" saltValue="gxQ6IDGL1jQrm1NBxdHQDw==" spinCount="100000" sheet="1" objects="1" scenarios="1"/>
  <sortState xmlns:xlrd2="http://schemas.microsoft.com/office/spreadsheetml/2017/richdata2" ref="E2:E84">
    <sortCondition ref="E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1a7d939-9920-455c-b098-979a764a2410">
      <UserInfo>
        <DisplayName>Tine Weckhuyzen</DisplayName>
        <AccountId>58</AccountId>
        <AccountType/>
      </UserInfo>
      <UserInfo>
        <DisplayName>Jonathan Saelen</DisplayName>
        <AccountId>2218</AccountId>
        <AccountType/>
      </UserInfo>
    </SharedWithUsers>
    <_ip_UnifiedCompliancePolicyUIAction xmlns="http://schemas.microsoft.com/sharepoint/v3" xsi:nil="true"/>
    <IconOverlay xmlns="http://schemas.microsoft.com/sharepoint/v4" xsi:nil="true"/>
    <_ip_UnifiedCompliancePolicyProperties xmlns="http://schemas.microsoft.com/sharepoint/v3" xsi:nil="true"/>
    <_Flow_SignoffStatus xmlns="d3aac14c-feb5-42c1-9f67-834dfeb8e2fe" xsi:nil="true"/>
    <ProjectNr xmlns="01a7d939-9920-455c-b098-979a764a2410">PRJ0314</ProjectNr>
    <Audit_x0020_Elena xmlns="d3aac14c-feb5-42c1-9f67-834dfeb8e2fe">false</Audit_x0020_Elena>
    <lcf76f155ced4ddcb4097134ff3c332f xmlns="d3aac14c-feb5-42c1-9f67-834dfeb8e2fe">
      <Terms xmlns="http://schemas.microsoft.com/office/infopath/2007/PartnerControls"/>
    </lcf76f155ced4ddcb4097134ff3c332f>
    <TaxCatchAll xmlns="01a7d939-9920-455c-b098-979a764a2410" xsi:nil="true"/>
    <Archief xmlns="d3aac14c-feb5-42c1-9f67-834dfeb8e2fe">false</Archie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75CB955E23F041AB204A756434D076" ma:contentTypeVersion="28" ma:contentTypeDescription="Een nieuw document maken." ma:contentTypeScope="" ma:versionID="02bb633691086a9121e4ae3cd65d399d">
  <xsd:schema xmlns:xsd="http://www.w3.org/2001/XMLSchema" xmlns:xs="http://www.w3.org/2001/XMLSchema" xmlns:p="http://schemas.microsoft.com/office/2006/metadata/properties" xmlns:ns1="http://schemas.microsoft.com/sharepoint/v3" xmlns:ns2="01a7d939-9920-455c-b098-979a764a2410" xmlns:ns3="d3aac14c-feb5-42c1-9f67-834dfeb8e2fe" xmlns:ns4="http://schemas.microsoft.com/sharepoint/v4" targetNamespace="http://schemas.microsoft.com/office/2006/metadata/properties" ma:root="true" ma:fieldsID="a4183709610cb7066e5d8dc49d934f24" ns1:_="" ns2:_="" ns3:_="" ns4:_="">
    <xsd:import namespace="http://schemas.microsoft.com/sharepoint/v3"/>
    <xsd:import namespace="01a7d939-9920-455c-b098-979a764a2410"/>
    <xsd:import namespace="d3aac14c-feb5-42c1-9f67-834dfeb8e2fe"/>
    <xsd:import namespace="http://schemas.microsoft.com/sharepoint/v4"/>
    <xsd:element name="properties">
      <xsd:complexType>
        <xsd:sequence>
          <xsd:element name="documentManagement">
            <xsd:complexType>
              <xsd:all>
                <xsd:element ref="ns2:ProjectNr" minOccurs="0"/>
                <xsd:element ref="ns2:SharedWithUsers" minOccurs="0"/>
                <xsd:element ref="ns2:SharedWithDetails" minOccurs="0"/>
                <xsd:element ref="ns3:MediaServiceMetadata" minOccurs="0"/>
                <xsd:element ref="ns3:MediaServiceFastMetadata" minOccurs="0"/>
                <xsd:element ref="ns4:IconOverlay"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_Flow_SignoffStatus" minOccurs="0"/>
                <xsd:element ref="ns3:Audit_x0020_Elena"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Archie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Eigenschappen van het geïntegreerd beleid voor naleving" ma:hidden="true" ma:internalName="_ip_UnifiedCompliancePolicyProperties">
      <xsd:simpleType>
        <xsd:restriction base="dms:Note"/>
      </xsd:simpleType>
    </xsd:element>
    <xsd:element name="_ip_UnifiedCompliancePolicyUIAction" ma:index="23" nillable="true" ma:displayName="Actie van de gebruikersinterface van het geïntegreerd beleid voor naleving"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a7d939-9920-455c-b098-979a764a2410" elementFormDefault="qualified">
    <xsd:import namespace="http://schemas.microsoft.com/office/2006/documentManagement/types"/>
    <xsd:import namespace="http://schemas.microsoft.com/office/infopath/2007/PartnerControls"/>
    <xsd:element name="ProjectNr" ma:index="8" nillable="true" ma:displayName="ProjectNr" ma:description="Officieel projectnummer dat gebruikt wordt om naar het project te refereren. Dit projectnummer is uniek" ma:indexed="true" ma:internalName="ProjectNr">
      <xsd:simpleType>
        <xsd:restriction base="dms:Text">
          <xsd:maxLength value="10"/>
        </xsd:restriction>
      </xsd:simpleType>
    </xsd:element>
    <xsd:element name="SharedWithUsers" ma:index="9"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Gedeeld met details" ma:description="" ma:internalName="SharedWithDetails" ma:readOnly="true">
      <xsd:simpleType>
        <xsd:restriction base="dms:Note">
          <xsd:maxLength value="255"/>
        </xsd:restriction>
      </xsd:simpleType>
    </xsd:element>
    <xsd:element name="TaxCatchAll" ma:index="29" nillable="true" ma:displayName="Taxonomy Catch All Column" ma:hidden="true" ma:list="{33874303-c7fb-471a-9e64-735ec6e51dec}" ma:internalName="TaxCatchAll" ma:showField="CatchAllData" ma:web="01a7d939-9920-455c-b098-979a764a24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aac14c-feb5-42c1-9f67-834dfeb8e2f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Afmeldingsstatus" ma:internalName="Afmeldingsstatus">
      <xsd:simpleType>
        <xsd:restriction base="dms:Text"/>
      </xsd:simpleType>
    </xsd:element>
    <xsd:element name="Audit_x0020_Elena" ma:index="21" nillable="true" ma:displayName="Audit_Elena" ma:default="0" ma:internalName="Audit_x0020_Elena">
      <xsd:simpleType>
        <xsd:restriction base="dms:Boolean"/>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MediaLengthInSeconds" ma:hidden="true"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Afbeeldingtags" ma:readOnly="false" ma:fieldId="{5cf76f15-5ced-4ddc-b409-7134ff3c332f}" ma:taxonomyMulti="true" ma:sspId="e8ab9a66-27cd-47ce-a6ba-497e15afcba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element name="Archief" ma:index="32" nillable="true" ma:displayName="Archief" ma:default="0" ma:format="Dropdown" ma:internalName="Archie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26652E-A0E8-4458-ACDE-1B3CB3C92B67}">
  <ds:schemaRefs>
    <ds:schemaRef ds:uri="http://schemas.microsoft.com/office/2006/metadata/properties"/>
    <ds:schemaRef ds:uri="http://schemas.microsoft.com/office/infopath/2007/PartnerControls"/>
    <ds:schemaRef ds:uri="01a7d939-9920-455c-b098-979a764a2410"/>
    <ds:schemaRef ds:uri="http://schemas.microsoft.com/sharepoint/v3"/>
    <ds:schemaRef ds:uri="http://schemas.microsoft.com/sharepoint/v4"/>
    <ds:schemaRef ds:uri="d3aac14c-feb5-42c1-9f67-834dfeb8e2fe"/>
  </ds:schemaRefs>
</ds:datastoreItem>
</file>

<file path=customXml/itemProps2.xml><?xml version="1.0" encoding="utf-8"?>
<ds:datastoreItem xmlns:ds="http://schemas.openxmlformats.org/officeDocument/2006/customXml" ds:itemID="{74821D17-661D-4CF1-AF27-230D1F63CA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1a7d939-9920-455c-b098-979a764a2410"/>
    <ds:schemaRef ds:uri="d3aac14c-feb5-42c1-9f67-834dfeb8e2fe"/>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B9433-B6DD-43F6-8CFC-CA67B42CD1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v1.0.</vt:lpstr>
      <vt:lpstr>Hulpberekening</vt:lpstr>
      <vt:lpstr>Blad1</vt:lpstr>
      <vt:lpstr>Blad2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Maureen Van den Meerssche</cp:lastModifiedBy>
  <cp:revision/>
  <dcterms:created xsi:type="dcterms:W3CDTF">2019-06-04T12:35:36Z</dcterms:created>
  <dcterms:modified xsi:type="dcterms:W3CDTF">2024-04-29T14:35:09Z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0x0101000475CB955E23F041AB204A756434D076</vt:lpwstr>
  </property>
  <property fmtid="{D5CDD505-2E9C-101B-9397-08002B2CF9AE}" pid="3" name="MediaServiceImageTags">
    <vt:lpwstr/>
  </property>
</Properties>
</file>